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Sidi Mohamed\Documents\"/>
    </mc:Choice>
  </mc:AlternateContent>
  <bookViews>
    <workbookView xWindow="0" yWindow="0" windowWidth="20190" windowHeight="7470"/>
  </bookViews>
  <sheets>
    <sheet name="PTA_GMN_MRT" sheetId="3" r:id="rId1"/>
    <sheet name="Feuil1" sheetId="5" r:id="rId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3" l="1"/>
  <c r="V31" i="3" s="1"/>
  <c r="U46" i="3"/>
  <c r="U49" i="3"/>
  <c r="U48" i="3"/>
  <c r="U45" i="3"/>
  <c r="V49" i="3" l="1"/>
  <c r="U32" i="3" l="1"/>
  <c r="V32" i="3" s="1"/>
  <c r="U27" i="3"/>
  <c r="U26" i="3"/>
  <c r="U24" i="3"/>
  <c r="V24" i="3" s="1"/>
  <c r="U12" i="3"/>
  <c r="V41" i="3"/>
  <c r="V42" i="3"/>
  <c r="V45" i="3"/>
  <c r="V46" i="3"/>
  <c r="V48" i="3"/>
  <c r="V28" i="3"/>
  <c r="V29" i="3"/>
  <c r="V30" i="3"/>
  <c r="V16" i="3"/>
  <c r="V17" i="3"/>
  <c r="V19" i="3"/>
  <c r="W50" i="3"/>
  <c r="U44" i="3"/>
  <c r="V44" i="3" s="1"/>
  <c r="U43" i="3"/>
  <c r="T20" i="3" l="1"/>
  <c r="T50" i="3"/>
  <c r="U50" i="3"/>
  <c r="V26" i="3"/>
  <c r="U34" i="3"/>
  <c r="V33" i="3"/>
  <c r="V27" i="3"/>
  <c r="T34" i="3"/>
  <c r="V12" i="3"/>
  <c r="V43" i="3"/>
  <c r="V50" i="3" l="1"/>
  <c r="U20" i="3"/>
  <c r="V20" i="3"/>
  <c r="V34" i="3"/>
  <c r="T52" i="3"/>
  <c r="U52" i="3" l="1"/>
  <c r="U53" i="3" s="1"/>
  <c r="V52" i="3"/>
  <c r="V53" i="3" s="1"/>
</calcChain>
</file>

<file path=xl/sharedStrings.xml><?xml version="1.0" encoding="utf-8"?>
<sst xmlns="http://schemas.openxmlformats.org/spreadsheetml/2006/main" count="313" uniqueCount="140">
  <si>
    <t>N°</t>
  </si>
  <si>
    <t>Activités</t>
  </si>
  <si>
    <t>Sous-activités</t>
  </si>
  <si>
    <t>Responsables</t>
  </si>
  <si>
    <t>Budget estimatif</t>
  </si>
  <si>
    <t>X</t>
  </si>
  <si>
    <t>T4</t>
  </si>
  <si>
    <t>T1</t>
  </si>
  <si>
    <t>T2</t>
  </si>
  <si>
    <t>T3</t>
  </si>
  <si>
    <t>3.2</t>
  </si>
  <si>
    <t>Observations</t>
  </si>
  <si>
    <t>Sources et Montant financement</t>
  </si>
  <si>
    <t>TAUX</t>
  </si>
  <si>
    <t>1.1</t>
  </si>
  <si>
    <t>1.2</t>
  </si>
  <si>
    <t>3.3</t>
  </si>
  <si>
    <t>MPEM</t>
  </si>
  <si>
    <t>Secrétaire national de la FiTI</t>
  </si>
  <si>
    <t>2.3</t>
  </si>
  <si>
    <t>Secrétaire National de la FiTI</t>
  </si>
  <si>
    <t>1.3</t>
  </si>
  <si>
    <t>1.4</t>
  </si>
  <si>
    <t>1.5</t>
  </si>
  <si>
    <t>3.4</t>
  </si>
  <si>
    <t>Assurer le reporting des activités (PV, rapports, etc.)</t>
  </si>
  <si>
    <t>02 réunions de dépouillement et de selection des Compilateurs de rapports FiTI organisées</t>
  </si>
  <si>
    <t>01 réunion pour chaque rapport FiTI</t>
  </si>
  <si>
    <t>01 Appel à candidature pour chaque rapport FiTI</t>
  </si>
  <si>
    <t>01 TDR  pour chaque rapport FiTI</t>
  </si>
  <si>
    <t>Faciliter le contact des Compilateurs de rapports avec les  structures fournisseuses de données sur la pêche</t>
  </si>
  <si>
    <t>01 lettre d'introduction du Compilateur de rapport FiTI  auprès des structures fournisseuses de données produite et transmise aux services concernés à chaque processus de rapport FiTI</t>
  </si>
  <si>
    <t>Recuillir les inputs du Sécrétariat international de la FiTI sur le rapport FiTI et finaliser le draft de rapport FiTI</t>
  </si>
  <si>
    <t>100 % des activités rapportées</t>
  </si>
  <si>
    <t xml:space="preserve">Fournir un appui aux Compilateurs  de Rapports FiTI dans la collecte des informations </t>
  </si>
  <si>
    <t>Budget des activités de l'objectif 1</t>
  </si>
  <si>
    <t>Budget des activités de l'objectif 2</t>
  </si>
  <si>
    <t>Budget des activités de l'objectif 3</t>
  </si>
  <si>
    <t>BUDGET TOTAL</t>
  </si>
  <si>
    <t>100 % des observations du Sécrétariat international de la FiTI traitées dans la mesure du possible</t>
  </si>
  <si>
    <t xml:space="preserve">Indicateurs </t>
  </si>
  <si>
    <t>Organiser une réunion de cadrage avec les Compilateurs de rapports FiTI</t>
  </si>
  <si>
    <t>01 réunion sera organisée à cet effet</t>
  </si>
  <si>
    <t>Cette facilitation sera faite pour chaque processus de rapport</t>
  </si>
  <si>
    <t>Organiser des activités de sensibilisation des parties prenantes sur la gestion durable des pêches, la transparence, le partage des données, etc.</t>
  </si>
  <si>
    <t>Réunion d'environ 30 membres</t>
  </si>
  <si>
    <t>Le spécialiste en S&amp;E du MPEM pourrait être mis à contribution</t>
  </si>
  <si>
    <t>Secrétaire national de la FiTI/partenaires</t>
  </si>
  <si>
    <t>01 Partenariats noués pour le financement de chaque rapport FiTI</t>
  </si>
  <si>
    <t>Rechercher et nouer des Partenaires pour le financement des rapports FiTI</t>
  </si>
  <si>
    <t>Préparer, valider et publier les appels à candidature pour le recrutement des compilateurs des Rapport FiTI  en collaboration avec les Partenaires financiers</t>
  </si>
  <si>
    <t>Organiser des séances de dépouillement des candidatures et selection du compilateur de Raport FiTI en collaboration avec les Partenaires financiers</t>
  </si>
  <si>
    <t>Elaborer et valider les TDR des Compilateurs des rapports FiTI , y compris les exigences additionnelles</t>
  </si>
  <si>
    <t>01 Rapport FiTI publié sur la page web FiTI du site du MPEM</t>
  </si>
  <si>
    <t>Pris en charge par le Sécrétariat national</t>
  </si>
  <si>
    <t>Objectif 1 : Assurer le bon fonctionnement et la gestion performante du GMN</t>
  </si>
  <si>
    <t>GMN/Partenaires</t>
  </si>
  <si>
    <t>Cet objectif vise à garantir que le GMN dispose de ressources pour son fonctionnement, tient régulièrement ses réunions et mène à bien sa mission et est convenablement administré</t>
  </si>
  <si>
    <t>Organiser les réunions régulières du GMN conformément aux dispositions de l'arrêté de référence</t>
  </si>
  <si>
    <t>Tenir des réunions trimestrielles du GMN</t>
  </si>
  <si>
    <t>Président GMN/ SecrétaireNational de la FiTI</t>
  </si>
  <si>
    <t>Président GMN/ Responsable National de la FiTI</t>
  </si>
  <si>
    <t>Président GMN/ Secrétaire National de la FiTI</t>
  </si>
  <si>
    <t>Président du GMN/Secrétaire national de la FiTI</t>
  </si>
  <si>
    <t>Président du GMN/Responsable national de la FiTI</t>
  </si>
  <si>
    <t>Président du GMN/Secrétaire national de la FiTI/Partenaires</t>
  </si>
  <si>
    <t>Faciliter  les interviews/focus groupes avec les membres du GMN et d'autres cibles</t>
  </si>
  <si>
    <t>01 planing des entretiens du Compilateur de rapport FiTI avec les membres du GMN et d'autres cibles approuvé et éxcuté à chaque processus de rapport FiTI</t>
  </si>
  <si>
    <t>Président du GMN/Compilateurs</t>
  </si>
  <si>
    <t>Validation des rapports FiTI par le GMN</t>
  </si>
  <si>
    <t xml:space="preserve">Communiquer sur les activités du GMN </t>
  </si>
  <si>
    <t>Président GMN/Secrétaire National de la FiTI</t>
  </si>
  <si>
    <t>01 Atelier d'élaboration du Plan d'action 2027-2029 organisé en décembre 2026</t>
  </si>
  <si>
    <t>Objectif 2 :  Améliorer la transparence des pêches en Mauritanie</t>
  </si>
  <si>
    <t>02 appels à candidatures ( international)  élaborés et publiés conformément aux procédures de passation des marchés en vigueur en Mauritanie et/ou des partenaires ayant financé l'élaboration des rapports</t>
  </si>
  <si>
    <t xml:space="preserve">Objectif 3 : Accroître la visibilité, aux niveaux national et international, de l'engagement de la Mauritanie dans la gestion durable et transparente des pêches </t>
  </si>
  <si>
    <t xml:space="preserve">Cet objectif vise à garantir qu'un large éventail de parties prenantes (nationales et internationales) sont sensibilisées à l'engagement continu de la Mauritanie à améliorer la gestion des pêches et la transparence </t>
  </si>
  <si>
    <t>Résultat attendu 3 : L'engagement de la Mauritanie en faveur de la gestion durable et transparente des pêches est reconnu par les parties prenantes nationales et internationales</t>
  </si>
  <si>
    <t>Publier sur la page web FiTI du MPEM les rapports FiTI de la Mauritanie</t>
  </si>
  <si>
    <t>Préparer et organiser un atelier  de lancement officiel de chaque rapport FiTI de la Mauritanie</t>
  </si>
  <si>
    <t>Imprimer et disséminer largement chaque rapport FiTI de la Mauritanie auprès des parties prenantes nationales et internationales</t>
  </si>
  <si>
    <t>100 exemplaires du premier rapport FiTI de la Mauritanie imprimés et disséminées auprès des parties prenantes</t>
  </si>
  <si>
    <t>Organiser des activités de promotion de chaque rapport FiTi de la Mauritanie en collaboration avec le Sécrétariat international de la FiTI (SIF)</t>
  </si>
  <si>
    <t>Résultat attendu 2 : Les  rapports FiTI de la Mauritanie sont élaborés, approuvés et largement disséminés au niveau national et international</t>
  </si>
  <si>
    <t>03 réunions de validation des TDR des compilateurs de Rapport FiTI organisées</t>
  </si>
  <si>
    <t>03 réunions de cadrage organisées (01 pour chaque processus de rapport)</t>
  </si>
  <si>
    <t>03 réunions de validation de rapport FiTI par le GMN organisées dont 01  à chaque processus de rapport FiTI</t>
  </si>
  <si>
    <t>Préparer et organiser les lancements officiels des Rapport FiTI de la Mauritanie et disséminer largement lesdits  rapports</t>
  </si>
  <si>
    <t>01 campagne de promotion de chaque rapport FiTI de la Mauritanie menée en collaboration avec le SIF</t>
  </si>
  <si>
    <t>Cet objectif vise à soutenir l'élaboration et la publication des rapports FiTI de la Mauritanie</t>
  </si>
  <si>
    <t>Mettre à jour le site web de FiTI-MRT</t>
  </si>
  <si>
    <t>Assurer le bon fonctionnement du Site web de FiTI-Mauritanie</t>
  </si>
  <si>
    <t>Payer régulièrement  la licence du site web</t>
  </si>
  <si>
    <t>3 licences annuelles payées</t>
  </si>
  <si>
    <t>01 site mis à jour régulièrement</t>
  </si>
  <si>
    <t>Webmaster</t>
  </si>
  <si>
    <t>3.1</t>
  </si>
  <si>
    <t>Visuel du site web amélioré en 2025</t>
  </si>
  <si>
    <t>PLAN D'ACTION 2024-2025 DU GMN</t>
  </si>
  <si>
    <t>10 Réunions trimestrielles du GMN organisées</t>
  </si>
  <si>
    <t>Elaborer le Plan d'action 2027 - 2029 du GMN</t>
  </si>
  <si>
    <t>Mobiliser les moyens de fonctionnement du GMN</t>
  </si>
  <si>
    <t>Rechercher les moyens nécessaires au  fonctionnement durable  du GMN</t>
  </si>
  <si>
    <t>Les moyens sont disponibles</t>
  </si>
  <si>
    <t>Assurer le Suivi, le reporting des activités et la mise en œuvre des activités du GMN</t>
  </si>
  <si>
    <t>01 fiche de suivi élaborée</t>
  </si>
  <si>
    <t>01 fiche suivi de la participation élaborée</t>
  </si>
  <si>
    <t xml:space="preserve">Elaborer et renseigner  une fiche de suivi des activités du GMN </t>
  </si>
  <si>
    <t xml:space="preserve">Elaborer et renseigner  une fiche de suivi de la participation des membres aux activités du GMN </t>
  </si>
  <si>
    <t>Valider et diffuser les textes réglementaires du GMN</t>
  </si>
  <si>
    <t>Actualiser le projet de RI</t>
  </si>
  <si>
    <t>Diffuser les textes réglementaires du GMN</t>
  </si>
  <si>
    <t>01 RI actualisé</t>
  </si>
  <si>
    <t>100% des textes réglementaires du GMN diffusés</t>
  </si>
  <si>
    <t>recruter les compilateurs de Rapports FiTI</t>
  </si>
  <si>
    <t>Examiner et valider les rapports FiTI de la Mauritanie</t>
  </si>
  <si>
    <t>01 réunion tenue</t>
  </si>
  <si>
    <t xml:space="preserve">Réunion du GMN pour examiner le draft de rapport </t>
  </si>
  <si>
    <t>Améliorer la configuration du site web de FiTI-Mauritanie pour une meilleure prise en charge des objectifs du GMN (exigences, activités du GMN, activités de communication, visibilité, mobilisation, etc.)</t>
  </si>
  <si>
    <t>02 Cérémonies de lancement de chaque rapport FiTI organisé</t>
  </si>
  <si>
    <t>Elaborer ue stratégie de communication pour le GMN avec l'appui d'un Spécialiste</t>
  </si>
  <si>
    <t>01Stratégie de communication du GMN élaboré avec l'appui d'un spécialiste</t>
  </si>
  <si>
    <t xml:space="preserve">Mettre en œuvre la stratégie Plan de communication du GMN </t>
  </si>
  <si>
    <t>01 stratégie de communication du GMN mis en œuvre</t>
  </si>
  <si>
    <t>Organiser des débats thématiques sur la pêche via les médias</t>
  </si>
  <si>
    <t>au moins 7 débats thématiques menés</t>
  </si>
  <si>
    <t>au moins 7 activités de sensibilisation menées par le GMN</t>
  </si>
  <si>
    <t>Organiser des débats publics et des activités de sensibilisation</t>
  </si>
  <si>
    <t>Organiser une journée nationale de la transparence des pêches</t>
  </si>
  <si>
    <t>02 journées nationale organisée</t>
  </si>
  <si>
    <t>Renforcer les capacités des membres du GMN</t>
  </si>
  <si>
    <t>Organiser des séances de formation du Membres du Standard FiTI</t>
  </si>
  <si>
    <t>Organiser des visites d'échanges</t>
  </si>
  <si>
    <t>Formation des fournisseurs de données sur les outils de collecte et d'analyse: SPSS</t>
  </si>
  <si>
    <t>02 formations (une à Nouakchott et une à Nouadhibou)</t>
  </si>
  <si>
    <t>01 visite d'échanges (aux Seychelles)</t>
  </si>
  <si>
    <t>01 formation  (équipe de 3 personnes ) à l'étranger</t>
  </si>
  <si>
    <t>PM</t>
  </si>
  <si>
    <t>Coût des rapports fiti</t>
  </si>
  <si>
    <t>Recrutements des exprtes pour l"elaboration de la stratégie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</si>
</sst>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5" tint="-0.499984740745262"/>
      <name val="Times New Roman"/>
      <family val="1"/>
    </font>
    <font>
      <b/>
      <sz val="16"/>
      <name val="Calibri"/>
      <family val="2"/>
      <scheme val="minor"/>
    </font>
    <font>
      <i/>
      <sz val="16"/>
      <name val="Times New Roman"/>
      <family val="1"/>
    </font>
    <font>
      <b/>
      <sz val="18"/>
      <color theme="1"/>
      <name val="Times New Roman"/>
      <family val="1"/>
    </font>
    <font>
      <i/>
      <sz val="16"/>
      <color theme="1"/>
      <name val="Times New Roman"/>
      <family val="1"/>
    </font>
    <font>
      <b/>
      <sz val="16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color theme="8" tint="-0.249977111117893"/>
      <name val="Times New Roman"/>
      <family val="1"/>
    </font>
    <font>
      <sz val="14"/>
      <color rgb="FFFF0000"/>
      <name val="Times New Roman"/>
      <family val="1"/>
    </font>
    <font>
      <sz val="14"/>
      <color theme="9" tint="-0.249977111117893"/>
      <name val="Times New Roman"/>
      <family val="1"/>
    </font>
    <font>
      <b/>
      <sz val="48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C00000"/>
      <name val="Times New Roman"/>
      <family val="1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0" fillId="0" borderId="1" xfId="0" applyFont="1" applyBorder="1"/>
    <xf numFmtId="0" fontId="11" fillId="0" borderId="0" xfId="0" applyFont="1"/>
    <xf numFmtId="165" fontId="2" fillId="0" borderId="0" xfId="1" applyNumberFormat="1" applyFont="1"/>
    <xf numFmtId="164" fontId="0" fillId="0" borderId="0" xfId="1" applyFont="1"/>
    <xf numFmtId="0" fontId="0" fillId="4" borderId="0" xfId="0" applyFill="1"/>
    <xf numFmtId="0" fontId="9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6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right" vertical="center"/>
    </xf>
    <xf numFmtId="165" fontId="19" fillId="5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Alignment="1">
      <alignment horizontal="right" vertical="center"/>
    </xf>
    <xf numFmtId="165" fontId="18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3" fillId="0" borderId="6" xfId="1" applyNumberFormat="1" applyFont="1" applyBorder="1" applyAlignment="1">
      <alignment horizontal="right" vertical="center" wrapText="1"/>
    </xf>
    <xf numFmtId="165" fontId="22" fillId="0" borderId="1" xfId="1" applyNumberFormat="1" applyFont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0" fontId="17" fillId="2" borderId="28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" fillId="0" borderId="5" xfId="0" applyFont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9" fillId="5" borderId="35" xfId="1" applyNumberFormat="1" applyFont="1" applyFill="1" applyBorder="1" applyAlignment="1">
      <alignment horizontal="right" vertical="center"/>
    </xf>
    <xf numFmtId="0" fontId="6" fillId="8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22" fillId="0" borderId="37" xfId="1" applyNumberFormat="1" applyFont="1" applyBorder="1" applyAlignment="1">
      <alignment horizontal="right" vertical="center" wrapText="1"/>
    </xf>
    <xf numFmtId="165" fontId="22" fillId="0" borderId="19" xfId="1" applyNumberFormat="1" applyFont="1" applyBorder="1" applyAlignment="1">
      <alignment horizontal="right" vertical="center" wrapText="1"/>
    </xf>
    <xf numFmtId="165" fontId="19" fillId="9" borderId="14" xfId="1" applyNumberFormat="1" applyFont="1" applyFill="1" applyBorder="1" applyAlignment="1">
      <alignment vertical="center"/>
    </xf>
    <xf numFmtId="9" fontId="19" fillId="9" borderId="14" xfId="2" applyFont="1" applyFill="1" applyBorder="1" applyAlignment="1">
      <alignment vertical="center"/>
    </xf>
    <xf numFmtId="165" fontId="19" fillId="9" borderId="32" xfId="1" applyNumberFormat="1" applyFont="1" applyFill="1" applyBorder="1" applyAlignment="1">
      <alignment vertical="center"/>
    </xf>
    <xf numFmtId="165" fontId="24" fillId="0" borderId="1" xfId="1" applyNumberFormat="1" applyFont="1" applyBorder="1" applyAlignment="1">
      <alignment vertical="center" wrapText="1"/>
    </xf>
    <xf numFmtId="9" fontId="19" fillId="9" borderId="32" xfId="2" applyFont="1" applyFill="1" applyBorder="1" applyAlignment="1">
      <alignment vertical="center"/>
    </xf>
    <xf numFmtId="165" fontId="17" fillId="2" borderId="28" xfId="1" applyNumberFormat="1" applyFont="1" applyFill="1" applyBorder="1" applyAlignment="1">
      <alignment horizontal="center" vertical="center" wrapText="1"/>
    </xf>
    <xf numFmtId="165" fontId="21" fillId="0" borderId="0" xfId="1" applyNumberFormat="1" applyFont="1"/>
    <xf numFmtId="0" fontId="26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165" fontId="23" fillId="4" borderId="1" xfId="1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1" fillId="4" borderId="5" xfId="0" applyFont="1" applyFill="1" applyBorder="1" applyAlignment="1">
      <alignment vertical="center" wrapText="1"/>
    </xf>
    <xf numFmtId="165" fontId="23" fillId="4" borderId="6" xfId="1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5" fontId="19" fillId="5" borderId="36" xfId="1" applyNumberFormat="1" applyFont="1" applyFill="1" applyBorder="1" applyAlignment="1">
      <alignment horizontal="right" vertical="center"/>
    </xf>
    <xf numFmtId="165" fontId="24" fillId="0" borderId="5" xfId="1" applyNumberFormat="1" applyFont="1" applyBorder="1" applyAlignment="1">
      <alignment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17" fillId="10" borderId="30" xfId="0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2" fillId="5" borderId="33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1" fillId="0" borderId="1" xfId="0" applyFont="1" applyBorder="1"/>
    <xf numFmtId="0" fontId="32" fillId="0" borderId="13" xfId="0" applyFont="1" applyBorder="1" applyAlignment="1">
      <alignment wrapText="1"/>
    </xf>
    <xf numFmtId="0" fontId="31" fillId="0" borderId="34" xfId="0" applyFont="1" applyBorder="1"/>
    <xf numFmtId="0" fontId="3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2" fillId="0" borderId="0" xfId="0" applyFont="1" applyAlignment="1">
      <alignment vertical="center"/>
    </xf>
    <xf numFmtId="165" fontId="33" fillId="5" borderId="1" xfId="1" applyNumberFormat="1" applyFont="1" applyFill="1" applyBorder="1" applyAlignment="1">
      <alignment horizontal="center" vertical="center"/>
    </xf>
    <xf numFmtId="0" fontId="31" fillId="0" borderId="0" xfId="0" applyFont="1"/>
    <xf numFmtId="165" fontId="31" fillId="0" borderId="0" xfId="0" applyNumberFormat="1" applyFont="1"/>
    <xf numFmtId="0" fontId="34" fillId="0" borderId="0" xfId="0" applyFont="1"/>
    <xf numFmtId="0" fontId="9" fillId="5" borderId="6" xfId="0" applyFont="1" applyFill="1" applyBorder="1" applyAlignment="1">
      <alignment horizontal="left" vertical="center" wrapText="1"/>
    </xf>
    <xf numFmtId="0" fontId="10" fillId="0" borderId="8" xfId="0" applyFont="1" applyBorder="1"/>
    <xf numFmtId="0" fontId="29" fillId="5" borderId="1" xfId="0" applyFont="1" applyFill="1" applyBorder="1" applyAlignment="1">
      <alignment horizontal="left" vertical="center" wrapText="1"/>
    </xf>
    <xf numFmtId="165" fontId="22" fillId="4" borderId="1" xfId="1" applyNumberFormat="1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horizontal="center" vertical="center" wrapText="1"/>
    </xf>
    <xf numFmtId="165" fontId="22" fillId="0" borderId="43" xfId="1" applyNumberFormat="1" applyFont="1" applyBorder="1" applyAlignment="1">
      <alignment horizontal="right" vertical="center" wrapText="1"/>
    </xf>
    <xf numFmtId="165" fontId="23" fillId="0" borderId="5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2" fillId="0" borderId="0" xfId="0" applyFont="1" applyBorder="1" applyAlignment="1">
      <alignment wrapText="1"/>
    </xf>
    <xf numFmtId="0" fontId="9" fillId="0" borderId="6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/>
    </xf>
    <xf numFmtId="0" fontId="30" fillId="9" borderId="9" xfId="0" applyFont="1" applyFill="1" applyBorder="1" applyAlignment="1">
      <alignment horizontal="center"/>
    </xf>
    <xf numFmtId="0" fontId="30" fillId="9" borderId="19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14" fillId="7" borderId="19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28" fillId="7" borderId="1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65" fontId="17" fillId="2" borderId="46" xfId="1" applyNumberFormat="1" applyFont="1" applyFill="1" applyBorder="1" applyAlignment="1">
      <alignment horizontal="center" vertical="center" wrapText="1"/>
    </xf>
    <xf numFmtId="165" fontId="17" fillId="2" borderId="25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0" fontId="28" fillId="7" borderId="1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5" fillId="0" borderId="13" xfId="0" applyFont="1" applyBorder="1" applyAlignment="1">
      <alignment wrapText="1"/>
    </xf>
    <xf numFmtId="165" fontId="22" fillId="11" borderId="1" xfId="1" applyNumberFormat="1" applyFont="1" applyFill="1" applyBorder="1" applyAlignment="1">
      <alignment horizontal="right" vertical="center" wrapText="1"/>
    </xf>
    <xf numFmtId="165" fontId="23" fillId="0" borderId="37" xfId="1" applyNumberFormat="1" applyFont="1" applyBorder="1" applyAlignment="1">
      <alignment horizontal="right" vertical="center" wrapText="1"/>
    </xf>
    <xf numFmtId="0" fontId="35" fillId="0" borderId="40" xfId="0" applyFont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1"/>
  <sheetViews>
    <sheetView tabSelected="1" topLeftCell="B45" zoomScale="80" zoomScaleNormal="80" zoomScaleSheetLayoutView="104" workbookViewId="0">
      <selection activeCell="B8" sqref="B8:W8"/>
    </sheetView>
  </sheetViews>
  <sheetFormatPr baseColWidth="10" defaultRowHeight="15.75" x14ac:dyDescent="0.25"/>
  <cols>
    <col min="1" max="1" width="7.85546875" customWidth="1"/>
    <col min="2" max="2" width="24.42578125" customWidth="1"/>
    <col min="3" max="3" width="47.5703125" customWidth="1"/>
    <col min="4" max="4" width="37.5703125" customWidth="1"/>
    <col min="5" max="8" width="6" style="17" customWidth="1"/>
    <col min="9" max="9" width="3.42578125" style="17" customWidth="1"/>
    <col min="10" max="13" width="6" style="17" customWidth="1"/>
    <col min="14" max="14" width="3.42578125" style="17" customWidth="1"/>
    <col min="15" max="18" width="6" style="17" customWidth="1"/>
    <col min="19" max="19" width="23.85546875" style="1" customWidth="1"/>
    <col min="20" max="20" width="22.140625" style="26" customWidth="1"/>
    <col min="21" max="21" width="18.5703125" style="26" customWidth="1"/>
    <col min="22" max="22" width="17.85546875" style="35" customWidth="1"/>
    <col min="23" max="23" width="43.140625" style="92" customWidth="1"/>
  </cols>
  <sheetData>
    <row r="2" spans="1:23" ht="46.5" customHeight="1" x14ac:dyDescent="0.25">
      <c r="A2" s="168" t="s">
        <v>98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70"/>
    </row>
    <row r="3" spans="1:23" ht="41.45" customHeight="1" x14ac:dyDescent="0.25">
      <c r="A3" s="136" t="s">
        <v>0</v>
      </c>
      <c r="B3" s="175" t="s">
        <v>1</v>
      </c>
      <c r="C3" s="177" t="s">
        <v>2</v>
      </c>
      <c r="D3" s="177" t="s">
        <v>40</v>
      </c>
      <c r="E3" s="124">
        <v>2024</v>
      </c>
      <c r="F3" s="125"/>
      <c r="G3" s="125"/>
      <c r="H3" s="125"/>
      <c r="I3" s="64"/>
      <c r="J3" s="124">
        <v>2025</v>
      </c>
      <c r="K3" s="125"/>
      <c r="L3" s="125"/>
      <c r="M3" s="125"/>
      <c r="N3" s="64"/>
      <c r="O3" s="124">
        <v>2026</v>
      </c>
      <c r="P3" s="125"/>
      <c r="Q3" s="125"/>
      <c r="R3" s="125"/>
      <c r="S3" s="132" t="s">
        <v>3</v>
      </c>
      <c r="T3" s="171" t="s">
        <v>4</v>
      </c>
      <c r="U3" s="133" t="s">
        <v>12</v>
      </c>
      <c r="V3" s="137"/>
      <c r="W3" s="173" t="s">
        <v>11</v>
      </c>
    </row>
    <row r="4" spans="1:23" s="9" customFormat="1" ht="3" customHeight="1" x14ac:dyDescent="0.25">
      <c r="A4" s="137"/>
      <c r="B4" s="175"/>
      <c r="C4" s="177"/>
      <c r="D4" s="177"/>
      <c r="E4" s="126" t="s">
        <v>7</v>
      </c>
      <c r="F4" s="128" t="s">
        <v>8</v>
      </c>
      <c r="G4" s="130" t="s">
        <v>9</v>
      </c>
      <c r="H4" s="128" t="s">
        <v>6</v>
      </c>
      <c r="I4" s="65"/>
      <c r="J4" s="126" t="s">
        <v>7</v>
      </c>
      <c r="K4" s="128" t="s">
        <v>8</v>
      </c>
      <c r="L4" s="130" t="s">
        <v>9</v>
      </c>
      <c r="M4" s="128" t="s">
        <v>6</v>
      </c>
      <c r="N4" s="65"/>
      <c r="O4" s="126" t="s">
        <v>7</v>
      </c>
      <c r="P4" s="128" t="s">
        <v>8</v>
      </c>
      <c r="Q4" s="130" t="s">
        <v>9</v>
      </c>
      <c r="R4" s="128" t="s">
        <v>6</v>
      </c>
      <c r="S4" s="133"/>
      <c r="T4" s="172"/>
      <c r="U4" s="133"/>
      <c r="V4" s="137"/>
      <c r="W4" s="173"/>
    </row>
    <row r="5" spans="1:23" s="9" customFormat="1" ht="44.1" customHeight="1" x14ac:dyDescent="0.25">
      <c r="A5" s="137"/>
      <c r="B5" s="176"/>
      <c r="C5" s="129"/>
      <c r="D5" s="129"/>
      <c r="E5" s="127"/>
      <c r="F5" s="129"/>
      <c r="G5" s="131"/>
      <c r="H5" s="129"/>
      <c r="I5" s="66"/>
      <c r="J5" s="127"/>
      <c r="K5" s="129"/>
      <c r="L5" s="131"/>
      <c r="M5" s="129"/>
      <c r="N5" s="66"/>
      <c r="O5" s="127"/>
      <c r="P5" s="129"/>
      <c r="Q5" s="131"/>
      <c r="R5" s="129"/>
      <c r="S5" s="127"/>
      <c r="T5" s="172"/>
      <c r="U5" s="34" t="s">
        <v>56</v>
      </c>
      <c r="V5" s="48" t="s">
        <v>17</v>
      </c>
      <c r="W5" s="173"/>
    </row>
    <row r="6" spans="1:23" ht="24" customHeight="1" x14ac:dyDescent="0.25">
      <c r="A6" s="141">
        <v>1</v>
      </c>
      <c r="B6" s="178" t="s">
        <v>55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80"/>
    </row>
    <row r="7" spans="1:23" ht="27.6" customHeight="1" x14ac:dyDescent="0.25">
      <c r="A7" s="141"/>
      <c r="B7" s="164" t="s">
        <v>57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spans="1:23" ht="35.1" customHeight="1" x14ac:dyDescent="0.25">
      <c r="A8" s="174"/>
      <c r="B8" s="148" t="s">
        <v>87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spans="1:23" s="106" customFormat="1" ht="22.5" customHeight="1" x14ac:dyDescent="0.25">
      <c r="A9" s="121" t="s">
        <v>14</v>
      </c>
      <c r="B9" s="118" t="s">
        <v>109</v>
      </c>
      <c r="C9" s="6" t="s">
        <v>110</v>
      </c>
      <c r="D9" s="3" t="s">
        <v>112</v>
      </c>
      <c r="E9" s="114"/>
      <c r="F9" s="114"/>
      <c r="G9" s="25" t="s">
        <v>5</v>
      </c>
      <c r="H9" s="25" t="s">
        <v>5</v>
      </c>
      <c r="I9" s="67"/>
      <c r="J9" s="25" t="s">
        <v>5</v>
      </c>
      <c r="K9" s="114"/>
      <c r="L9" s="114"/>
      <c r="M9" s="114"/>
      <c r="N9" s="67"/>
      <c r="O9" s="114"/>
      <c r="P9" s="114"/>
      <c r="Q9" s="114"/>
      <c r="R9" s="114"/>
      <c r="S9" s="114"/>
      <c r="T9" s="108"/>
      <c r="U9" s="108"/>
      <c r="V9" s="108"/>
      <c r="W9" s="108" t="s">
        <v>137</v>
      </c>
    </row>
    <row r="10" spans="1:23" s="106" customFormat="1" ht="31.5" x14ac:dyDescent="0.25">
      <c r="A10" s="123"/>
      <c r="B10" s="120"/>
      <c r="C10" s="6" t="s">
        <v>111</v>
      </c>
      <c r="D10" s="3" t="s">
        <v>113</v>
      </c>
      <c r="E10" s="114"/>
      <c r="F10" s="114"/>
      <c r="G10" s="25" t="s">
        <v>5</v>
      </c>
      <c r="H10" s="25" t="s">
        <v>5</v>
      </c>
      <c r="I10" s="67"/>
      <c r="J10" s="25" t="s">
        <v>5</v>
      </c>
      <c r="K10" s="114"/>
      <c r="L10" s="114"/>
      <c r="M10" s="114"/>
      <c r="N10" s="67"/>
      <c r="O10" s="114"/>
      <c r="P10" s="114"/>
      <c r="Q10" s="114"/>
      <c r="R10" s="114"/>
      <c r="S10" s="114"/>
      <c r="T10" s="108"/>
      <c r="U10" s="108"/>
      <c r="V10" s="108"/>
      <c r="W10" s="108"/>
    </row>
    <row r="11" spans="1:23" ht="50.1" customHeight="1" x14ac:dyDescent="0.25">
      <c r="A11" s="121" t="s">
        <v>15</v>
      </c>
      <c r="B11" s="149" t="s">
        <v>58</v>
      </c>
      <c r="C11" s="3" t="s">
        <v>59</v>
      </c>
      <c r="D11" s="3" t="s">
        <v>99</v>
      </c>
      <c r="E11" s="110"/>
      <c r="F11" s="110"/>
      <c r="G11" s="25" t="s">
        <v>5</v>
      </c>
      <c r="H11" s="25" t="s">
        <v>5</v>
      </c>
      <c r="I11" s="67"/>
      <c r="J11" s="25" t="s">
        <v>5</v>
      </c>
      <c r="K11" s="25" t="s">
        <v>5</v>
      </c>
      <c r="L11" s="25" t="s">
        <v>5</v>
      </c>
      <c r="M11" s="25" t="s">
        <v>5</v>
      </c>
      <c r="N11" s="67"/>
      <c r="O11" s="25" t="s">
        <v>5</v>
      </c>
      <c r="P11" s="25" t="s">
        <v>5</v>
      </c>
      <c r="Q11" s="25" t="s">
        <v>5</v>
      </c>
      <c r="R11" s="25" t="s">
        <v>5</v>
      </c>
      <c r="S11" s="22" t="s">
        <v>60</v>
      </c>
      <c r="T11" s="96">
        <v>1377600</v>
      </c>
      <c r="U11" s="62"/>
      <c r="V11" s="46">
        <v>1377600</v>
      </c>
      <c r="W11" s="81" t="s">
        <v>45</v>
      </c>
    </row>
    <row r="12" spans="1:23" ht="54" customHeight="1" x14ac:dyDescent="0.25">
      <c r="A12" s="123"/>
      <c r="B12" s="149"/>
      <c r="C12" s="77" t="s">
        <v>100</v>
      </c>
      <c r="D12" s="6" t="s">
        <v>72</v>
      </c>
      <c r="E12" s="111"/>
      <c r="F12" s="111"/>
      <c r="G12" s="21"/>
      <c r="H12" s="21"/>
      <c r="I12" s="67"/>
      <c r="J12" s="21"/>
      <c r="K12" s="21"/>
      <c r="L12" s="21"/>
      <c r="M12" s="105"/>
      <c r="N12" s="67"/>
      <c r="O12" s="21"/>
      <c r="P12" s="21"/>
      <c r="Q12" s="21"/>
      <c r="R12" s="23" t="s">
        <v>5</v>
      </c>
      <c r="S12" s="22" t="s">
        <v>60</v>
      </c>
      <c r="T12" s="96">
        <v>137760</v>
      </c>
      <c r="U12" s="62">
        <f>T12</f>
        <v>137760</v>
      </c>
      <c r="V12" s="46">
        <f t="shared" ref="V11:V19" si="0">T12-U12</f>
        <v>0</v>
      </c>
      <c r="W12" s="81" t="s">
        <v>45</v>
      </c>
    </row>
    <row r="13" spans="1:23" ht="54" customHeight="1" x14ac:dyDescent="0.25">
      <c r="A13" s="121" t="s">
        <v>21</v>
      </c>
      <c r="B13" s="118" t="s">
        <v>130</v>
      </c>
      <c r="C13" s="77" t="s">
        <v>131</v>
      </c>
      <c r="D13" s="6" t="s">
        <v>134</v>
      </c>
      <c r="E13" s="111"/>
      <c r="F13" s="111"/>
      <c r="G13" s="21"/>
      <c r="I13" s="67"/>
      <c r="J13" s="25" t="s">
        <v>5</v>
      </c>
      <c r="K13" s="21"/>
      <c r="L13" s="21"/>
      <c r="M13" s="105"/>
      <c r="N13" s="67"/>
      <c r="O13" s="21"/>
      <c r="P13" s="21"/>
      <c r="Q13" s="21"/>
      <c r="R13" s="105"/>
      <c r="S13" s="22"/>
      <c r="T13" s="96">
        <v>446680</v>
      </c>
      <c r="U13" s="31">
        <v>446680</v>
      </c>
      <c r="V13" s="46"/>
      <c r="W13" s="117"/>
    </row>
    <row r="14" spans="1:23" ht="54" customHeight="1" x14ac:dyDescent="0.25">
      <c r="A14" s="122"/>
      <c r="B14" s="119"/>
      <c r="C14" s="77" t="s">
        <v>132</v>
      </c>
      <c r="D14" s="6" t="s">
        <v>135</v>
      </c>
      <c r="E14" s="111"/>
      <c r="F14" s="111"/>
      <c r="G14" s="21"/>
      <c r="H14" s="21"/>
      <c r="I14" s="67"/>
      <c r="J14" s="21"/>
      <c r="K14" s="25" t="s">
        <v>5</v>
      </c>
      <c r="M14" s="105"/>
      <c r="N14" s="67"/>
      <c r="O14" s="21"/>
      <c r="P14" s="21"/>
      <c r="Q14" s="21"/>
      <c r="R14" s="105"/>
      <c r="S14" s="22"/>
      <c r="T14" s="96">
        <v>903000</v>
      </c>
      <c r="U14" s="31">
        <v>903000</v>
      </c>
      <c r="V14" s="46"/>
      <c r="W14" s="117"/>
    </row>
    <row r="15" spans="1:23" ht="54" customHeight="1" x14ac:dyDescent="0.25">
      <c r="A15" s="123"/>
      <c r="B15" s="120"/>
      <c r="C15" s="77" t="s">
        <v>133</v>
      </c>
      <c r="D15" s="6" t="s">
        <v>136</v>
      </c>
      <c r="E15" s="111"/>
      <c r="F15" s="111"/>
      <c r="G15" s="21"/>
      <c r="H15" s="21"/>
      <c r="I15" s="67"/>
      <c r="J15" s="21"/>
      <c r="K15" s="21"/>
      <c r="L15" s="25" t="s">
        <v>5</v>
      </c>
      <c r="M15" s="105"/>
      <c r="N15" s="67"/>
      <c r="O15" s="21"/>
      <c r="P15" s="21"/>
      <c r="Q15" s="21"/>
      <c r="R15" s="105"/>
      <c r="S15" s="22"/>
      <c r="T15" s="96">
        <v>912000</v>
      </c>
      <c r="U15" s="31">
        <v>912000</v>
      </c>
      <c r="V15" s="46"/>
      <c r="W15" s="117"/>
    </row>
    <row r="16" spans="1:23" ht="50.1" customHeight="1" x14ac:dyDescent="0.25">
      <c r="A16" s="103" t="s">
        <v>22</v>
      </c>
      <c r="B16" s="6" t="s">
        <v>101</v>
      </c>
      <c r="C16" s="3" t="s">
        <v>102</v>
      </c>
      <c r="D16" s="6" t="s">
        <v>103</v>
      </c>
      <c r="E16" s="112"/>
      <c r="F16" s="105"/>
      <c r="G16" s="23" t="s">
        <v>5</v>
      </c>
      <c r="H16" s="23" t="s">
        <v>5</v>
      </c>
      <c r="I16" s="68"/>
      <c r="J16" s="23" t="s">
        <v>5</v>
      </c>
      <c r="K16" s="23" t="s">
        <v>5</v>
      </c>
      <c r="L16" s="23" t="s">
        <v>5</v>
      </c>
      <c r="M16" s="23" t="s">
        <v>5</v>
      </c>
      <c r="N16" s="68"/>
      <c r="O16" s="23" t="s">
        <v>5</v>
      </c>
      <c r="P16" s="23" t="s">
        <v>5</v>
      </c>
      <c r="Q16" s="23" t="s">
        <v>5</v>
      </c>
      <c r="R16" s="23" t="s">
        <v>5</v>
      </c>
      <c r="S16" s="4" t="s">
        <v>61</v>
      </c>
      <c r="T16" s="96">
        <v>137760</v>
      </c>
      <c r="U16" s="31"/>
      <c r="V16" s="46">
        <f t="shared" si="0"/>
        <v>137760</v>
      </c>
      <c r="W16" s="83" t="s">
        <v>42</v>
      </c>
    </row>
    <row r="17" spans="1:23" ht="47.25" x14ac:dyDescent="0.25">
      <c r="A17" s="184" t="s">
        <v>23</v>
      </c>
      <c r="B17" s="149" t="s">
        <v>104</v>
      </c>
      <c r="C17" s="3" t="s">
        <v>107</v>
      </c>
      <c r="D17" s="6" t="s">
        <v>105</v>
      </c>
      <c r="E17" s="105"/>
      <c r="F17" s="105"/>
      <c r="G17" s="23" t="s">
        <v>5</v>
      </c>
      <c r="H17" s="23" t="s">
        <v>5</v>
      </c>
      <c r="I17" s="68"/>
      <c r="J17" s="23" t="s">
        <v>5</v>
      </c>
      <c r="K17" s="23" t="s">
        <v>5</v>
      </c>
      <c r="L17" s="23" t="s">
        <v>5</v>
      </c>
      <c r="M17" s="23" t="s">
        <v>5</v>
      </c>
      <c r="N17" s="68"/>
      <c r="O17" s="23" t="s">
        <v>5</v>
      </c>
      <c r="P17" s="23" t="s">
        <v>5</v>
      </c>
      <c r="Q17" s="23" t="s">
        <v>5</v>
      </c>
      <c r="R17" s="23" t="s">
        <v>5</v>
      </c>
      <c r="S17" s="4" t="s">
        <v>62</v>
      </c>
      <c r="T17" s="96">
        <v>50000</v>
      </c>
      <c r="U17" s="31"/>
      <c r="V17" s="46">
        <f t="shared" si="0"/>
        <v>50000</v>
      </c>
      <c r="W17" s="83" t="s">
        <v>46</v>
      </c>
    </row>
    <row r="18" spans="1:23" ht="31.5" x14ac:dyDescent="0.25">
      <c r="A18" s="184"/>
      <c r="B18" s="149"/>
      <c r="C18" s="3" t="s">
        <v>108</v>
      </c>
      <c r="D18" s="6" t="s">
        <v>106</v>
      </c>
      <c r="E18" s="105"/>
      <c r="F18" s="105"/>
      <c r="G18" s="23" t="s">
        <v>5</v>
      </c>
      <c r="H18" s="23" t="s">
        <v>5</v>
      </c>
      <c r="I18" s="68"/>
      <c r="J18" s="23" t="s">
        <v>5</v>
      </c>
      <c r="K18" s="23" t="s">
        <v>5</v>
      </c>
      <c r="L18" s="23" t="s">
        <v>5</v>
      </c>
      <c r="M18" s="23" t="s">
        <v>5</v>
      </c>
      <c r="N18" s="68"/>
      <c r="O18" s="23" t="s">
        <v>5</v>
      </c>
      <c r="P18" s="23" t="s">
        <v>5</v>
      </c>
      <c r="Q18" s="23" t="s">
        <v>5</v>
      </c>
      <c r="R18" s="23" t="s">
        <v>5</v>
      </c>
      <c r="S18" s="4"/>
      <c r="T18" s="96"/>
      <c r="U18" s="31"/>
      <c r="V18" s="46"/>
      <c r="W18" s="113"/>
    </row>
    <row r="19" spans="1:23" ht="47.25" x14ac:dyDescent="0.25">
      <c r="A19" s="184"/>
      <c r="B19" s="149"/>
      <c r="C19" s="3" t="s">
        <v>25</v>
      </c>
      <c r="D19" s="6" t="s">
        <v>33</v>
      </c>
      <c r="E19" s="105"/>
      <c r="F19" s="105"/>
      <c r="G19" s="23" t="s">
        <v>5</v>
      </c>
      <c r="H19" s="23" t="s">
        <v>5</v>
      </c>
      <c r="I19" s="68"/>
      <c r="J19" s="23" t="s">
        <v>5</v>
      </c>
      <c r="K19" s="23" t="s">
        <v>5</v>
      </c>
      <c r="L19" s="23" t="s">
        <v>5</v>
      </c>
      <c r="M19" s="23" t="s">
        <v>5</v>
      </c>
      <c r="N19" s="68"/>
      <c r="O19" s="23" t="s">
        <v>5</v>
      </c>
      <c r="P19" s="23" t="s">
        <v>5</v>
      </c>
      <c r="Q19" s="23" t="s">
        <v>5</v>
      </c>
      <c r="R19" s="23" t="s">
        <v>5</v>
      </c>
      <c r="S19" s="4" t="s">
        <v>62</v>
      </c>
      <c r="T19" s="96"/>
      <c r="U19" s="31"/>
      <c r="V19" s="46">
        <f t="shared" si="0"/>
        <v>0</v>
      </c>
      <c r="W19" s="82"/>
    </row>
    <row r="20" spans="1:23" ht="21" x14ac:dyDescent="0.25">
      <c r="A20" s="63"/>
      <c r="B20" s="59"/>
      <c r="C20" s="167" t="s">
        <v>35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60">
        <f>SUM(T11:T19)</f>
        <v>3964800</v>
      </c>
      <c r="U20" s="60">
        <f>SUM(U11:U19)</f>
        <v>2399440</v>
      </c>
      <c r="V20" s="60">
        <f>SUM(V11:V19)</f>
        <v>1565360</v>
      </c>
      <c r="W20" s="84"/>
    </row>
    <row r="21" spans="1:23" s="10" customFormat="1" ht="22.5" customHeight="1" x14ac:dyDescent="0.25">
      <c r="A21" s="140">
        <v>2</v>
      </c>
      <c r="B21" s="165" t="s">
        <v>73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</row>
    <row r="22" spans="1:23" s="10" customFormat="1" ht="24.6" customHeight="1" x14ac:dyDescent="0.25">
      <c r="A22" s="141"/>
      <c r="B22" s="164" t="s">
        <v>89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spans="1:23" s="10" customFormat="1" ht="26.1" customHeight="1" x14ac:dyDescent="0.25">
      <c r="A23" s="141"/>
      <c r="B23" s="148" t="s">
        <v>83</v>
      </c>
      <c r="C23" s="148"/>
      <c r="D23" s="148"/>
      <c r="E23" s="148"/>
      <c r="F23" s="148"/>
      <c r="G23" s="148"/>
      <c r="H23" s="148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</row>
    <row r="24" spans="1:23" s="10" customFormat="1" ht="50.1" customHeight="1" x14ac:dyDescent="0.25">
      <c r="A24" s="122"/>
      <c r="B24" s="182" t="s">
        <v>114</v>
      </c>
      <c r="C24" s="3" t="s">
        <v>52</v>
      </c>
      <c r="D24" s="3" t="s">
        <v>84</v>
      </c>
      <c r="E24" s="4"/>
      <c r="F24" s="4"/>
      <c r="G24" s="23" t="s">
        <v>5</v>
      </c>
      <c r="H24" s="40"/>
      <c r="I24" s="70"/>
      <c r="J24" s="40"/>
      <c r="K24" s="40"/>
      <c r="L24" s="39" t="s">
        <v>5</v>
      </c>
      <c r="M24" s="74"/>
      <c r="N24" s="70"/>
      <c r="O24" s="40"/>
      <c r="P24" s="40"/>
      <c r="Q24" s="39" t="s">
        <v>5</v>
      </c>
      <c r="R24" s="74"/>
      <c r="S24" s="3" t="s">
        <v>64</v>
      </c>
      <c r="T24" s="96">
        <v>45000</v>
      </c>
      <c r="U24" s="96">
        <f>T24</f>
        <v>45000</v>
      </c>
      <c r="V24" s="46">
        <f t="shared" ref="V24:V33" si="1">T24-U24</f>
        <v>0</v>
      </c>
      <c r="W24" s="83" t="s">
        <v>29</v>
      </c>
    </row>
    <row r="25" spans="1:23" s="10" customFormat="1" ht="50.1" customHeight="1" x14ac:dyDescent="0.25">
      <c r="A25" s="122"/>
      <c r="B25" s="182"/>
      <c r="C25" s="3" t="s">
        <v>49</v>
      </c>
      <c r="D25" s="3" t="s">
        <v>48</v>
      </c>
      <c r="E25" s="18"/>
      <c r="F25" s="105"/>
      <c r="G25" s="23" t="s">
        <v>5</v>
      </c>
      <c r="H25" s="40"/>
      <c r="I25" s="70"/>
      <c r="J25" s="40"/>
      <c r="K25" s="23" t="s">
        <v>5</v>
      </c>
      <c r="L25" s="23" t="s">
        <v>5</v>
      </c>
      <c r="M25" s="74"/>
      <c r="N25" s="70"/>
      <c r="O25" s="40"/>
      <c r="P25" s="23" t="s">
        <v>5</v>
      </c>
      <c r="Q25" s="23" t="s">
        <v>5</v>
      </c>
      <c r="R25" s="74"/>
      <c r="S25" s="3" t="s">
        <v>63</v>
      </c>
      <c r="T25" s="41">
        <v>1400000</v>
      </c>
      <c r="U25" s="31">
        <v>1400000</v>
      </c>
      <c r="V25" s="46"/>
      <c r="W25" s="186" t="s">
        <v>138</v>
      </c>
    </row>
    <row r="26" spans="1:23" s="10" customFormat="1" ht="94.5" x14ac:dyDescent="0.25">
      <c r="A26" s="122"/>
      <c r="B26" s="182"/>
      <c r="C26" s="3" t="s">
        <v>50</v>
      </c>
      <c r="D26" s="77" t="s">
        <v>74</v>
      </c>
      <c r="E26" s="4"/>
      <c r="F26" s="4"/>
      <c r="G26" s="23" t="s">
        <v>5</v>
      </c>
      <c r="H26" s="40"/>
      <c r="I26" s="70"/>
      <c r="J26" s="40"/>
      <c r="K26" s="40"/>
      <c r="L26" s="39" t="s">
        <v>5</v>
      </c>
      <c r="M26" s="74"/>
      <c r="N26" s="70"/>
      <c r="O26" s="40"/>
      <c r="P26" s="40"/>
      <c r="Q26" s="39" t="s">
        <v>5</v>
      </c>
      <c r="R26" s="74"/>
      <c r="S26" s="3" t="s">
        <v>65</v>
      </c>
      <c r="T26" s="42"/>
      <c r="U26" s="31">
        <f>T26</f>
        <v>0</v>
      </c>
      <c r="V26" s="46">
        <f t="shared" si="1"/>
        <v>0</v>
      </c>
      <c r="W26" s="83" t="s">
        <v>28</v>
      </c>
    </row>
    <row r="27" spans="1:23" ht="47.25" x14ac:dyDescent="0.25">
      <c r="A27" s="122"/>
      <c r="B27" s="183"/>
      <c r="C27" s="3" t="s">
        <v>51</v>
      </c>
      <c r="D27" s="3" t="s">
        <v>26</v>
      </c>
      <c r="E27" s="4"/>
      <c r="F27" s="4"/>
      <c r="G27" s="23" t="s">
        <v>5</v>
      </c>
      <c r="H27" s="40"/>
      <c r="I27" s="70"/>
      <c r="J27" s="40"/>
      <c r="K27" s="40"/>
      <c r="L27" s="39" t="s">
        <v>5</v>
      </c>
      <c r="M27" s="40"/>
      <c r="N27" s="70"/>
      <c r="O27" s="40"/>
      <c r="P27" s="40"/>
      <c r="Q27" s="39" t="s">
        <v>5</v>
      </c>
      <c r="R27" s="40"/>
      <c r="S27" s="3" t="s">
        <v>47</v>
      </c>
      <c r="T27" s="187"/>
      <c r="U27" s="31">
        <f>T27</f>
        <v>0</v>
      </c>
      <c r="V27" s="46">
        <f t="shared" si="1"/>
        <v>0</v>
      </c>
      <c r="W27" s="83" t="s">
        <v>27</v>
      </c>
    </row>
    <row r="28" spans="1:23" ht="63" customHeight="1" x14ac:dyDescent="0.25">
      <c r="A28" s="122"/>
      <c r="B28" s="118" t="s">
        <v>34</v>
      </c>
      <c r="C28" s="3" t="s">
        <v>41</v>
      </c>
      <c r="D28" s="3" t="s">
        <v>85</v>
      </c>
      <c r="E28" s="4"/>
      <c r="F28" s="4"/>
      <c r="G28" s="23" t="s">
        <v>5</v>
      </c>
      <c r="H28" s="40"/>
      <c r="I28" s="70"/>
      <c r="J28" s="40"/>
      <c r="K28" s="40"/>
      <c r="L28" s="39" t="s">
        <v>5</v>
      </c>
      <c r="M28" s="40"/>
      <c r="N28" s="70"/>
      <c r="O28" s="40"/>
      <c r="P28" s="40"/>
      <c r="Q28" s="39" t="s">
        <v>5</v>
      </c>
      <c r="R28" s="40"/>
      <c r="S28" s="3" t="s">
        <v>64</v>
      </c>
      <c r="T28" s="42"/>
      <c r="U28" s="31"/>
      <c r="V28" s="46">
        <f t="shared" si="1"/>
        <v>0</v>
      </c>
      <c r="W28" s="83"/>
    </row>
    <row r="29" spans="1:23" ht="90.6" customHeight="1" x14ac:dyDescent="0.25">
      <c r="A29" s="122"/>
      <c r="B29" s="119"/>
      <c r="C29" s="3" t="s">
        <v>30</v>
      </c>
      <c r="D29" s="3" t="s">
        <v>31</v>
      </c>
      <c r="E29" s="4"/>
      <c r="F29" s="4"/>
      <c r="G29" s="4"/>
      <c r="H29" s="39" t="s">
        <v>5</v>
      </c>
      <c r="I29" s="71"/>
      <c r="J29" s="74"/>
      <c r="K29" s="74"/>
      <c r="L29" s="74"/>
      <c r="M29" s="39" t="s">
        <v>5</v>
      </c>
      <c r="N29" s="71"/>
      <c r="O29" s="74"/>
      <c r="P29" s="74"/>
      <c r="Q29" s="74"/>
      <c r="R29" s="39" t="s">
        <v>5</v>
      </c>
      <c r="S29" s="3" t="s">
        <v>64</v>
      </c>
      <c r="T29" s="42"/>
      <c r="U29" s="31"/>
      <c r="V29" s="46">
        <f t="shared" si="1"/>
        <v>0</v>
      </c>
      <c r="W29" s="83" t="s">
        <v>43</v>
      </c>
    </row>
    <row r="30" spans="1:23" ht="87.95" customHeight="1" x14ac:dyDescent="0.25">
      <c r="A30" s="123"/>
      <c r="B30" s="120"/>
      <c r="C30" s="5" t="s">
        <v>66</v>
      </c>
      <c r="D30" s="5" t="s">
        <v>67</v>
      </c>
      <c r="E30" s="36"/>
      <c r="F30" s="36"/>
      <c r="G30" s="36"/>
      <c r="H30" s="97" t="s">
        <v>5</v>
      </c>
      <c r="I30" s="72"/>
      <c r="J30" s="75"/>
      <c r="K30" s="75"/>
      <c r="L30" s="75"/>
      <c r="M30" s="97" t="s">
        <v>5</v>
      </c>
      <c r="N30" s="72"/>
      <c r="O30" s="75"/>
      <c r="P30" s="75"/>
      <c r="Q30" s="75"/>
      <c r="R30" s="97" t="s">
        <v>5</v>
      </c>
      <c r="S30" s="5" t="s">
        <v>18</v>
      </c>
      <c r="T30" s="98"/>
      <c r="U30" s="99"/>
      <c r="V30" s="61">
        <f t="shared" si="1"/>
        <v>0</v>
      </c>
      <c r="W30" s="100" t="s">
        <v>43</v>
      </c>
    </row>
    <row r="31" spans="1:23" ht="51" customHeight="1" x14ac:dyDescent="0.25">
      <c r="A31" s="121" t="s">
        <v>19</v>
      </c>
      <c r="B31" s="153" t="s">
        <v>115</v>
      </c>
      <c r="C31" s="3" t="s">
        <v>117</v>
      </c>
      <c r="D31" s="3" t="s">
        <v>116</v>
      </c>
      <c r="E31" s="4"/>
      <c r="F31" s="4"/>
      <c r="G31" s="4"/>
      <c r="H31" s="23" t="s">
        <v>5</v>
      </c>
      <c r="I31" s="68"/>
      <c r="J31" s="73"/>
      <c r="K31" s="73"/>
      <c r="L31" s="73"/>
      <c r="M31" s="23" t="s">
        <v>5</v>
      </c>
      <c r="N31" s="68"/>
      <c r="O31" s="73"/>
      <c r="P31" s="73"/>
      <c r="Q31" s="73"/>
      <c r="R31" s="23" t="s">
        <v>5</v>
      </c>
      <c r="S31" s="3" t="s">
        <v>64</v>
      </c>
      <c r="T31" s="32"/>
      <c r="U31" s="33">
        <f t="shared" ref="U31:U32" si="2">T31</f>
        <v>0</v>
      </c>
      <c r="V31" s="46">
        <f t="shared" si="1"/>
        <v>0</v>
      </c>
      <c r="W31" s="101"/>
    </row>
    <row r="32" spans="1:23" ht="53.1" customHeight="1" x14ac:dyDescent="0.25">
      <c r="A32" s="122"/>
      <c r="B32" s="154"/>
      <c r="C32" s="3" t="s">
        <v>32</v>
      </c>
      <c r="D32" s="3" t="s">
        <v>39</v>
      </c>
      <c r="E32" s="4"/>
      <c r="F32" s="4"/>
      <c r="G32" s="4"/>
      <c r="H32" s="23" t="s">
        <v>5</v>
      </c>
      <c r="I32" s="68"/>
      <c r="J32" s="73"/>
      <c r="K32" s="73"/>
      <c r="L32" s="73"/>
      <c r="M32" s="23" t="s">
        <v>5</v>
      </c>
      <c r="N32" s="68"/>
      <c r="O32" s="73"/>
      <c r="P32" s="73"/>
      <c r="Q32" s="73"/>
      <c r="R32" s="23" t="s">
        <v>5</v>
      </c>
      <c r="S32" s="3" t="s">
        <v>68</v>
      </c>
      <c r="T32" s="32"/>
      <c r="U32" s="33">
        <f t="shared" si="2"/>
        <v>0</v>
      </c>
      <c r="V32" s="46">
        <f t="shared" si="1"/>
        <v>0</v>
      </c>
      <c r="W32" s="101"/>
    </row>
    <row r="33" spans="1:23" ht="53.1" customHeight="1" x14ac:dyDescent="0.25">
      <c r="A33" s="122"/>
      <c r="B33" s="155"/>
      <c r="C33" s="3" t="s">
        <v>69</v>
      </c>
      <c r="D33" s="3" t="s">
        <v>86</v>
      </c>
      <c r="E33" s="18"/>
      <c r="F33" s="18"/>
      <c r="G33" s="18"/>
      <c r="H33" s="23" t="s">
        <v>5</v>
      </c>
      <c r="I33" s="68"/>
      <c r="J33" s="18"/>
      <c r="K33" s="18"/>
      <c r="L33" s="18"/>
      <c r="M33" s="23" t="s">
        <v>5</v>
      </c>
      <c r="N33" s="68"/>
      <c r="O33" s="18"/>
      <c r="P33" s="18"/>
      <c r="Q33" s="18"/>
      <c r="R33" s="23" t="s">
        <v>5</v>
      </c>
      <c r="S33" s="3" t="s">
        <v>64</v>
      </c>
      <c r="T33" s="96"/>
      <c r="U33" s="33">
        <v>0</v>
      </c>
      <c r="V33" s="46">
        <f t="shared" si="1"/>
        <v>0</v>
      </c>
      <c r="W33" s="101"/>
    </row>
    <row r="34" spans="1:23" ht="30.95" customHeight="1" x14ac:dyDescent="0.25">
      <c r="A34" s="54"/>
      <c r="B34" s="5"/>
      <c r="C34" s="78" t="s">
        <v>36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>
        <f>SUM(T24:T33)</f>
        <v>1445000</v>
      </c>
      <c r="U34" s="38">
        <f>SUM(U24:U33)</f>
        <v>1445000</v>
      </c>
      <c r="V34" s="38">
        <f>SUM(V24:V33)</f>
        <v>0</v>
      </c>
      <c r="W34" s="84"/>
    </row>
    <row r="35" spans="1:23" ht="24.95" customHeight="1" x14ac:dyDescent="0.25">
      <c r="A35" s="138">
        <v>3</v>
      </c>
      <c r="B35" s="158" t="s">
        <v>75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</row>
    <row r="36" spans="1:23" ht="38.1" customHeight="1" x14ac:dyDescent="0.25">
      <c r="A36" s="138"/>
      <c r="B36" s="161" t="s">
        <v>76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3"/>
    </row>
    <row r="37" spans="1:23" s="106" customFormat="1" ht="35.1" customHeight="1" x14ac:dyDescent="0.25">
      <c r="A37" s="139"/>
      <c r="B37" s="156" t="s">
        <v>77</v>
      </c>
      <c r="C37" s="156"/>
      <c r="D37" s="156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</row>
    <row r="38" spans="1:23" s="106" customFormat="1" ht="74.25" customHeight="1" x14ac:dyDescent="0.25">
      <c r="A38" s="181" t="s">
        <v>96</v>
      </c>
      <c r="B38" s="185" t="s">
        <v>91</v>
      </c>
      <c r="C38" s="56" t="s">
        <v>118</v>
      </c>
      <c r="D38" s="56" t="s">
        <v>97</v>
      </c>
      <c r="E38" s="108"/>
      <c r="F38" s="107"/>
      <c r="G38" s="107"/>
      <c r="H38" s="107"/>
      <c r="I38" s="69"/>
      <c r="J38" s="107"/>
      <c r="K38" s="107"/>
      <c r="L38" s="107"/>
      <c r="M38" s="24" t="s">
        <v>5</v>
      </c>
      <c r="N38" s="69"/>
      <c r="O38" s="107"/>
      <c r="P38" s="107"/>
      <c r="Q38" s="107"/>
      <c r="R38" s="107"/>
      <c r="S38" s="53" t="s">
        <v>95</v>
      </c>
      <c r="T38" s="41">
        <v>481000</v>
      </c>
      <c r="U38" s="31"/>
      <c r="V38" s="188">
        <v>481000</v>
      </c>
      <c r="W38" s="109"/>
    </row>
    <row r="39" spans="1:23" s="106" customFormat="1" ht="35.1" customHeight="1" x14ac:dyDescent="0.25">
      <c r="A39" s="181"/>
      <c r="B39" s="185"/>
      <c r="C39" s="56" t="s">
        <v>90</v>
      </c>
      <c r="D39" s="56" t="s">
        <v>94</v>
      </c>
      <c r="E39" s="24" t="s">
        <v>5</v>
      </c>
      <c r="F39" s="24" t="s">
        <v>5</v>
      </c>
      <c r="G39" s="24" t="s">
        <v>5</v>
      </c>
      <c r="H39" s="24" t="s">
        <v>5</v>
      </c>
      <c r="I39" s="69"/>
      <c r="J39" s="24" t="s">
        <v>5</v>
      </c>
      <c r="K39" s="24" t="s">
        <v>5</v>
      </c>
      <c r="L39" s="24" t="s">
        <v>5</v>
      </c>
      <c r="M39" s="24" t="s">
        <v>5</v>
      </c>
      <c r="N39" s="69"/>
      <c r="O39" s="24" t="s">
        <v>5</v>
      </c>
      <c r="P39" s="24" t="s">
        <v>5</v>
      </c>
      <c r="Q39" s="24" t="s">
        <v>5</v>
      </c>
      <c r="R39" s="24" t="s">
        <v>5</v>
      </c>
      <c r="S39" s="53" t="s">
        <v>95</v>
      </c>
      <c r="T39" s="51"/>
      <c r="U39" s="107"/>
      <c r="V39" s="108"/>
      <c r="W39" s="109"/>
    </row>
    <row r="40" spans="1:23" s="106" customFormat="1" ht="35.1" customHeight="1" x14ac:dyDescent="0.25">
      <c r="A40" s="181"/>
      <c r="B40" s="185"/>
      <c r="C40" s="115" t="s">
        <v>92</v>
      </c>
      <c r="D40" s="56" t="s">
        <v>93</v>
      </c>
      <c r="E40" s="108"/>
      <c r="F40" s="107"/>
      <c r="G40" s="107"/>
      <c r="H40" s="24" t="s">
        <v>5</v>
      </c>
      <c r="I40" s="69"/>
      <c r="J40" s="55"/>
      <c r="K40" s="55"/>
      <c r="L40" s="55"/>
      <c r="M40" s="24" t="s">
        <v>5</v>
      </c>
      <c r="N40" s="69"/>
      <c r="O40" s="55"/>
      <c r="P40" s="55"/>
      <c r="Q40" s="55"/>
      <c r="R40" s="24" t="s">
        <v>5</v>
      </c>
      <c r="S40" s="53" t="s">
        <v>95</v>
      </c>
      <c r="T40" s="51">
        <v>15000</v>
      </c>
      <c r="U40" s="107"/>
      <c r="V40" s="108">
        <v>15000</v>
      </c>
      <c r="W40" s="109"/>
    </row>
    <row r="41" spans="1:23" ht="34.5" customHeight="1" x14ac:dyDescent="0.25">
      <c r="A41" s="181" t="s">
        <v>10</v>
      </c>
      <c r="B41" s="150" t="s">
        <v>87</v>
      </c>
      <c r="C41" s="56" t="s">
        <v>78</v>
      </c>
      <c r="D41" s="56" t="s">
        <v>53</v>
      </c>
      <c r="E41" s="21"/>
      <c r="F41" s="55"/>
      <c r="G41" s="55"/>
      <c r="H41" s="24" t="s">
        <v>5</v>
      </c>
      <c r="I41" s="69"/>
      <c r="J41" s="55"/>
      <c r="K41" s="55"/>
      <c r="L41" s="55"/>
      <c r="M41" s="24" t="s">
        <v>5</v>
      </c>
      <c r="N41" s="69"/>
      <c r="O41" s="55"/>
      <c r="P41" s="55"/>
      <c r="Q41" s="55"/>
      <c r="R41" s="24" t="s">
        <v>5</v>
      </c>
      <c r="S41" s="53" t="s">
        <v>20</v>
      </c>
      <c r="T41" s="51"/>
      <c r="U41" s="55"/>
      <c r="V41" s="46">
        <f t="shared" ref="V41:V49" si="3">T41-U41</f>
        <v>0</v>
      </c>
      <c r="W41" s="85"/>
    </row>
    <row r="42" spans="1:23" s="58" customFormat="1" ht="46.5" customHeight="1" x14ac:dyDescent="0.25">
      <c r="A42" s="181"/>
      <c r="B42" s="150"/>
      <c r="C42" s="79" t="s">
        <v>79</v>
      </c>
      <c r="D42" s="79" t="s">
        <v>119</v>
      </c>
      <c r="E42" s="51"/>
      <c r="F42" s="51"/>
      <c r="G42" s="51"/>
      <c r="H42" s="23" t="s">
        <v>5</v>
      </c>
      <c r="I42" s="68"/>
      <c r="J42" s="51"/>
      <c r="K42" s="51"/>
      <c r="L42" s="51"/>
      <c r="M42" s="23" t="s">
        <v>5</v>
      </c>
      <c r="N42" s="68"/>
      <c r="O42" s="51"/>
      <c r="P42" s="51"/>
      <c r="Q42" s="51"/>
      <c r="R42" s="18"/>
      <c r="S42" s="4" t="s">
        <v>61</v>
      </c>
      <c r="T42" s="51">
        <v>532000</v>
      </c>
      <c r="U42" s="51">
        <v>532000</v>
      </c>
      <c r="V42" s="46">
        <f t="shared" si="3"/>
        <v>0</v>
      </c>
      <c r="W42" s="51" t="s">
        <v>54</v>
      </c>
    </row>
    <row r="43" spans="1:23" s="15" customFormat="1" ht="65.099999999999994" customHeight="1" x14ac:dyDescent="0.25">
      <c r="A43" s="181"/>
      <c r="B43" s="150"/>
      <c r="C43" s="80" t="s">
        <v>80</v>
      </c>
      <c r="D43" s="20" t="s">
        <v>81</v>
      </c>
      <c r="E43" s="51"/>
      <c r="F43" s="51"/>
      <c r="G43" s="51"/>
      <c r="H43" s="25" t="s">
        <v>5</v>
      </c>
      <c r="I43" s="67"/>
      <c r="J43" s="25" t="s">
        <v>5</v>
      </c>
      <c r="K43" s="76"/>
      <c r="L43" s="76"/>
      <c r="M43" s="76"/>
      <c r="N43" s="67"/>
      <c r="O43" s="25" t="s">
        <v>5</v>
      </c>
      <c r="P43" s="76"/>
      <c r="Q43" s="76"/>
      <c r="R43" s="76"/>
      <c r="S43" s="22" t="s">
        <v>61</v>
      </c>
      <c r="T43" s="41">
        <v>200000</v>
      </c>
      <c r="U43" s="57">
        <f>T43</f>
        <v>200000</v>
      </c>
      <c r="V43" s="46">
        <f t="shared" si="3"/>
        <v>0</v>
      </c>
      <c r="W43" s="86"/>
    </row>
    <row r="44" spans="1:23" s="15" customFormat="1" ht="56.1" customHeight="1" x14ac:dyDescent="0.25">
      <c r="A44" s="181"/>
      <c r="B44" s="151"/>
      <c r="C44" s="79" t="s">
        <v>82</v>
      </c>
      <c r="D44" s="51" t="s">
        <v>88</v>
      </c>
      <c r="E44" s="51"/>
      <c r="F44" s="51"/>
      <c r="G44" s="51"/>
      <c r="H44" s="25" t="s">
        <v>5</v>
      </c>
      <c r="I44" s="68"/>
      <c r="J44" s="23" t="s">
        <v>5</v>
      </c>
      <c r="K44" s="18"/>
      <c r="L44" s="18"/>
      <c r="M44" s="18"/>
      <c r="N44" s="68"/>
      <c r="O44" s="23" t="s">
        <v>5</v>
      </c>
      <c r="P44" s="18"/>
      <c r="Q44" s="18"/>
      <c r="R44" s="18"/>
      <c r="S44" s="22" t="s">
        <v>61</v>
      </c>
      <c r="T44" s="42">
        <v>1482000</v>
      </c>
      <c r="U44" s="52">
        <f t="shared" ref="U44" si="4">T44</f>
        <v>1482000</v>
      </c>
      <c r="V44" s="46">
        <f t="shared" si="3"/>
        <v>0</v>
      </c>
      <c r="W44" s="87"/>
    </row>
    <row r="45" spans="1:23" s="15" customFormat="1" ht="48.95" customHeight="1" x14ac:dyDescent="0.25">
      <c r="A45" s="181" t="s">
        <v>16</v>
      </c>
      <c r="B45" s="152" t="s">
        <v>70</v>
      </c>
      <c r="C45" s="3" t="s">
        <v>120</v>
      </c>
      <c r="D45" s="51" t="s">
        <v>121</v>
      </c>
      <c r="F45" s="73"/>
      <c r="G45" s="73"/>
      <c r="H45" s="23" t="s">
        <v>5</v>
      </c>
      <c r="I45" s="68"/>
      <c r="J45" s="73"/>
      <c r="K45" s="73"/>
      <c r="L45" s="73"/>
      <c r="M45" s="73"/>
      <c r="N45" s="68"/>
      <c r="O45" s="73"/>
      <c r="P45" s="73"/>
      <c r="Q45" s="73"/>
      <c r="R45" s="73"/>
      <c r="S45" s="22" t="s">
        <v>61</v>
      </c>
      <c r="T45" s="42">
        <v>700000</v>
      </c>
      <c r="U45" s="52">
        <f>T45</f>
        <v>700000</v>
      </c>
      <c r="V45" s="46">
        <f t="shared" si="3"/>
        <v>0</v>
      </c>
      <c r="W45" s="189" t="s">
        <v>139</v>
      </c>
    </row>
    <row r="46" spans="1:23" s="15" customFormat="1" ht="47.25" x14ac:dyDescent="0.25">
      <c r="A46" s="181"/>
      <c r="B46" s="152"/>
      <c r="C46" s="3" t="s">
        <v>122</v>
      </c>
      <c r="D46" s="51" t="s">
        <v>123</v>
      </c>
      <c r="E46" s="18"/>
      <c r="F46" s="18"/>
      <c r="G46" s="18"/>
      <c r="H46" s="23" t="s">
        <v>5</v>
      </c>
      <c r="I46" s="68"/>
      <c r="J46" s="23" t="s">
        <v>5</v>
      </c>
      <c r="K46" s="23" t="s">
        <v>5</v>
      </c>
      <c r="L46" s="23" t="s">
        <v>5</v>
      </c>
      <c r="M46" s="23" t="s">
        <v>5</v>
      </c>
      <c r="N46" s="68"/>
      <c r="O46" s="23" t="s">
        <v>5</v>
      </c>
      <c r="P46" s="23" t="s">
        <v>5</v>
      </c>
      <c r="Q46" s="23" t="s">
        <v>5</v>
      </c>
      <c r="R46" s="23" t="s">
        <v>5</v>
      </c>
      <c r="S46" s="22" t="s">
        <v>61</v>
      </c>
      <c r="T46" s="42"/>
      <c r="U46" s="52">
        <f>T46</f>
        <v>0</v>
      </c>
      <c r="V46" s="46">
        <f t="shared" si="3"/>
        <v>0</v>
      </c>
      <c r="W46" s="87"/>
    </row>
    <row r="47" spans="1:23" s="15" customFormat="1" ht="31.5" x14ac:dyDescent="0.25">
      <c r="A47" s="102"/>
      <c r="B47" s="104"/>
      <c r="C47" s="3" t="s">
        <v>128</v>
      </c>
      <c r="D47" s="51" t="s">
        <v>129</v>
      </c>
      <c r="E47" s="18"/>
      <c r="F47" s="18"/>
      <c r="G47" s="18"/>
      <c r="H47" s="105"/>
      <c r="I47" s="68"/>
      <c r="J47" s="105"/>
      <c r="K47" s="23" t="s">
        <v>5</v>
      </c>
      <c r="L47" s="105"/>
      <c r="M47" s="105"/>
      <c r="N47" s="68"/>
      <c r="O47" s="105"/>
      <c r="P47" s="23" t="s">
        <v>5</v>
      </c>
      <c r="Q47" s="105"/>
      <c r="R47" s="105"/>
      <c r="S47" s="22"/>
      <c r="T47" s="42">
        <v>1037400</v>
      </c>
      <c r="U47" s="52">
        <v>1037400</v>
      </c>
      <c r="V47" s="46"/>
      <c r="W47" s="116"/>
    </row>
    <row r="48" spans="1:23" s="15" customFormat="1" ht="47.25" x14ac:dyDescent="0.25">
      <c r="A48" s="134" t="s">
        <v>24</v>
      </c>
      <c r="B48" s="182" t="s">
        <v>127</v>
      </c>
      <c r="C48" s="3" t="s">
        <v>124</v>
      </c>
      <c r="D48" s="51" t="s">
        <v>125</v>
      </c>
      <c r="E48" s="73"/>
      <c r="F48" s="105"/>
      <c r="G48" s="105"/>
      <c r="H48" s="23" t="s">
        <v>5</v>
      </c>
      <c r="I48" s="68"/>
      <c r="J48" s="23" t="s">
        <v>5</v>
      </c>
      <c r="K48" s="23" t="s">
        <v>5</v>
      </c>
      <c r="L48" s="23" t="s">
        <v>5</v>
      </c>
      <c r="M48" s="23" t="s">
        <v>5</v>
      </c>
      <c r="N48" s="68"/>
      <c r="O48" s="23" t="s">
        <v>5</v>
      </c>
      <c r="P48" s="23" t="s">
        <v>5</v>
      </c>
      <c r="Q48" s="23" t="s">
        <v>5</v>
      </c>
      <c r="R48" s="23" t="s">
        <v>5</v>
      </c>
      <c r="S48" s="22" t="s">
        <v>71</v>
      </c>
      <c r="T48" s="42"/>
      <c r="U48" s="52">
        <f>T48</f>
        <v>0</v>
      </c>
      <c r="V48" s="46">
        <f t="shared" si="3"/>
        <v>0</v>
      </c>
      <c r="W48" s="88"/>
    </row>
    <row r="49" spans="1:23" s="15" customFormat="1" ht="47.25" x14ac:dyDescent="0.25">
      <c r="A49" s="135"/>
      <c r="B49" s="183"/>
      <c r="C49" s="3" t="s">
        <v>44</v>
      </c>
      <c r="D49" s="51" t="s">
        <v>126</v>
      </c>
      <c r="E49" s="73"/>
      <c r="F49" s="105"/>
      <c r="G49" s="105"/>
      <c r="H49" s="23" t="s">
        <v>5</v>
      </c>
      <c r="I49" s="68"/>
      <c r="J49" s="23" t="s">
        <v>5</v>
      </c>
      <c r="K49" s="23" t="s">
        <v>5</v>
      </c>
      <c r="L49" s="23" t="s">
        <v>5</v>
      </c>
      <c r="M49" s="23" t="s">
        <v>5</v>
      </c>
      <c r="N49" s="68"/>
      <c r="O49" s="23" t="s">
        <v>5</v>
      </c>
      <c r="P49" s="23" t="s">
        <v>5</v>
      </c>
      <c r="Q49" s="23" t="s">
        <v>5</v>
      </c>
      <c r="R49" s="23" t="s">
        <v>5</v>
      </c>
      <c r="S49" s="22" t="s">
        <v>71</v>
      </c>
      <c r="T49" s="42">
        <v>864000</v>
      </c>
      <c r="U49" s="52">
        <f>T49</f>
        <v>864000</v>
      </c>
      <c r="V49" s="46">
        <f t="shared" si="3"/>
        <v>0</v>
      </c>
      <c r="W49" s="88"/>
    </row>
    <row r="50" spans="1:23" s="12" customFormat="1" ht="21" x14ac:dyDescent="0.3">
      <c r="A50" s="11"/>
      <c r="B50" s="94"/>
      <c r="C50" s="95" t="s">
        <v>37</v>
      </c>
      <c r="D50" s="93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7">
        <f>SUM(T41:T48)</f>
        <v>3951400</v>
      </c>
      <c r="U50" s="27">
        <f>SUM(U41:U49)</f>
        <v>4815400</v>
      </c>
      <c r="V50" s="27">
        <f>SUM(V41:V49)</f>
        <v>0</v>
      </c>
      <c r="W50" s="89">
        <f>SUM(W43:W46)</f>
        <v>0</v>
      </c>
    </row>
    <row r="51" spans="1:23" ht="16.5" thickBot="1" x14ac:dyDescent="0.3">
      <c r="A51" s="2"/>
      <c r="B51" s="2"/>
      <c r="D51" s="2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7"/>
      <c r="T51" s="28"/>
      <c r="U51" s="29"/>
      <c r="V51" s="49"/>
      <c r="W51" s="90"/>
    </row>
    <row r="52" spans="1:23" ht="21.75" thickBot="1" x14ac:dyDescent="0.4">
      <c r="A52" s="2"/>
      <c r="B52" s="2"/>
      <c r="C52" s="142" t="s">
        <v>38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4"/>
      <c r="T52" s="45">
        <f>T50+T34+T20</f>
        <v>9361200</v>
      </c>
      <c r="U52" s="43">
        <f>U50+U34+U20</f>
        <v>8659840</v>
      </c>
      <c r="V52" s="43">
        <f>V50+V34+V20</f>
        <v>1565360</v>
      </c>
      <c r="W52" s="91"/>
    </row>
    <row r="53" spans="1:23" ht="21.75" thickBot="1" x14ac:dyDescent="0.4">
      <c r="A53" s="2"/>
      <c r="B53" s="2"/>
      <c r="C53" s="145" t="s">
        <v>13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7"/>
      <c r="T53" s="47">
        <v>1</v>
      </c>
      <c r="U53" s="44">
        <f>U52/T52</f>
        <v>0.92507798145536901</v>
      </c>
      <c r="V53" s="44">
        <f>V52/T52</f>
        <v>0.16721787804982266</v>
      </c>
      <c r="W53" s="90"/>
    </row>
    <row r="54" spans="1:23" x14ac:dyDescent="0.25">
      <c r="A54" s="2"/>
      <c r="B54" s="2"/>
      <c r="C54" s="8"/>
      <c r="D54" s="2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7"/>
      <c r="T54" s="30"/>
      <c r="U54" s="30"/>
      <c r="V54" s="13"/>
      <c r="W54" s="90"/>
    </row>
    <row r="55" spans="1:23" x14ac:dyDescent="0.25">
      <c r="A55" s="2"/>
      <c r="C55" s="2"/>
      <c r="D55" s="1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7"/>
      <c r="T55" s="30"/>
      <c r="U55" s="30"/>
      <c r="V55" s="13"/>
      <c r="W55" s="90"/>
    </row>
    <row r="56" spans="1:23" x14ac:dyDescent="0.25">
      <c r="A56" s="2"/>
      <c r="B56" s="2"/>
      <c r="C56" s="2"/>
      <c r="D56" s="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7"/>
      <c r="T56" s="30"/>
      <c r="U56" s="30"/>
      <c r="V56" s="13"/>
    </row>
    <row r="57" spans="1:23" x14ac:dyDescent="0.25">
      <c r="C57" s="2"/>
    </row>
    <row r="58" spans="1:23" x14ac:dyDescent="0.25">
      <c r="C58" s="50"/>
      <c r="D58" s="14"/>
    </row>
    <row r="59" spans="1:23" x14ac:dyDescent="0.25">
      <c r="C59" s="2"/>
      <c r="D59" s="14"/>
    </row>
    <row r="60" spans="1:23" x14ac:dyDescent="0.25">
      <c r="C60" s="2"/>
    </row>
    <row r="61" spans="1:23" x14ac:dyDescent="0.25">
      <c r="C61" s="2"/>
    </row>
  </sheetData>
  <mergeCells count="61">
    <mergeCell ref="A17:A19"/>
    <mergeCell ref="B28:B30"/>
    <mergeCell ref="B38:B40"/>
    <mergeCell ref="A38:A40"/>
    <mergeCell ref="B9:B10"/>
    <mergeCell ref="A9:A10"/>
    <mergeCell ref="A2:W2"/>
    <mergeCell ref="T3:T5"/>
    <mergeCell ref="W3:W5"/>
    <mergeCell ref="A6:A8"/>
    <mergeCell ref="E4:E5"/>
    <mergeCell ref="F4:F5"/>
    <mergeCell ref="G4:G5"/>
    <mergeCell ref="H4:H5"/>
    <mergeCell ref="U3:V4"/>
    <mergeCell ref="E3:H3"/>
    <mergeCell ref="B3:B5"/>
    <mergeCell ref="C3:C5"/>
    <mergeCell ref="D3:D5"/>
    <mergeCell ref="B6:W6"/>
    <mergeCell ref="B7:W7"/>
    <mergeCell ref="R4:R5"/>
    <mergeCell ref="C52:S52"/>
    <mergeCell ref="C53:S53"/>
    <mergeCell ref="B8:W8"/>
    <mergeCell ref="B11:B12"/>
    <mergeCell ref="B41:B44"/>
    <mergeCell ref="B45:B46"/>
    <mergeCell ref="B31:B33"/>
    <mergeCell ref="B17:B19"/>
    <mergeCell ref="B37:W37"/>
    <mergeCell ref="B35:W35"/>
    <mergeCell ref="B36:W36"/>
    <mergeCell ref="B22:W22"/>
    <mergeCell ref="B21:W21"/>
    <mergeCell ref="B23:W23"/>
    <mergeCell ref="C20:S20"/>
    <mergeCell ref="B48:B49"/>
    <mergeCell ref="S3:S5"/>
    <mergeCell ref="A48:A49"/>
    <mergeCell ref="A31:A33"/>
    <mergeCell ref="A28:A30"/>
    <mergeCell ref="A24:A27"/>
    <mergeCell ref="A3:A5"/>
    <mergeCell ref="A11:A12"/>
    <mergeCell ref="A35:A37"/>
    <mergeCell ref="A21:A23"/>
    <mergeCell ref="O3:R3"/>
    <mergeCell ref="O4:O5"/>
    <mergeCell ref="Q4:Q5"/>
    <mergeCell ref="P4:P5"/>
    <mergeCell ref="A45:A46"/>
    <mergeCell ref="A41:A44"/>
    <mergeCell ref="B24:B27"/>
    <mergeCell ref="B13:B15"/>
    <mergeCell ref="A13:A15"/>
    <mergeCell ref="J3:M3"/>
    <mergeCell ref="J4:J5"/>
    <mergeCell ref="K4:K5"/>
    <mergeCell ref="L4:L5"/>
    <mergeCell ref="M4:M5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cols>
    <col min="1" max="1" width="6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PTA_GMN_MRT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tolotra samoela andriamisaina andriamalala</dc:creator>
  <cp:lastModifiedBy>Sidi Mohamed</cp:lastModifiedBy>
  <dcterms:created xsi:type="dcterms:W3CDTF">2022-10-11T14:25:50Z</dcterms:created>
  <dcterms:modified xsi:type="dcterms:W3CDTF">2024-08-30T10:45:52Z</dcterms:modified>
</cp:coreProperties>
</file>