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HP\Downloads\"/>
    </mc:Choice>
  </mc:AlternateContent>
  <xr:revisionPtr revIDLastSave="0" documentId="8_{93F8F6C7-08CE-42AB-9F54-7DF4173DBC79}" xr6:coauthVersionLast="47" xr6:coauthVersionMax="47" xr10:uidLastSave="{00000000-0000-0000-0000-000000000000}"/>
  <bookViews>
    <workbookView xWindow="-108" yWindow="-108" windowWidth="23256" windowHeight="12456" xr2:uid="{00000000-000D-0000-FFFF-FFFF00000000}"/>
  </bookViews>
  <sheets>
    <sheet name="PTA_GMN_MRT" sheetId="3" r:id="rId1"/>
    <sheet name="Version word" sheetId="6"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8" i="3" l="1"/>
  <c r="Q47" i="3"/>
  <c r="Q46" i="3"/>
  <c r="R46" i="3" s="1"/>
  <c r="Q45" i="3"/>
  <c r="Q44" i="3"/>
  <c r="S43" i="3"/>
  <c r="Q43" i="3"/>
  <c r="Q42" i="3"/>
  <c r="S41" i="3"/>
  <c r="Q41" i="3"/>
  <c r="O40" i="3"/>
  <c r="P40" i="3" s="1"/>
  <c r="Q40" i="3" s="1"/>
  <c r="Q39" i="3"/>
  <c r="R39" i="3" s="1"/>
  <c r="R48" i="3" s="1"/>
  <c r="P39" i="3"/>
  <c r="P48" i="3" s="1"/>
  <c r="O39" i="3"/>
  <c r="O48" i="3" s="1"/>
  <c r="Q38" i="3"/>
  <c r="S34" i="3"/>
  <c r="O34" i="3"/>
  <c r="Q33" i="3"/>
  <c r="Q32" i="3"/>
  <c r="Q31" i="3"/>
  <c r="Q30" i="3"/>
  <c r="R30" i="3" s="1"/>
  <c r="Q29" i="3"/>
  <c r="Q28" i="3"/>
  <c r="Q27" i="3"/>
  <c r="P26" i="3"/>
  <c r="Q26" i="3" s="1"/>
  <c r="Q20" i="3"/>
  <c r="Q19" i="3"/>
  <c r="Q17" i="3"/>
  <c r="Q16" i="3"/>
  <c r="Q15" i="3"/>
  <c r="R15" i="3" s="1"/>
  <c r="Q14" i="3"/>
  <c r="P13" i="3"/>
  <c r="Q13" i="3" s="1"/>
  <c r="R13" i="3" s="1"/>
  <c r="R21" i="3" s="1"/>
  <c r="O13" i="3"/>
  <c r="Q12" i="3"/>
  <c r="S12" i="3" s="1"/>
  <c r="S11" i="3"/>
  <c r="Q11" i="3"/>
  <c r="S10" i="3"/>
  <c r="S21" i="3" s="1"/>
  <c r="R10" i="3"/>
  <c r="O10" i="3"/>
  <c r="O21" i="3" s="1"/>
  <c r="S9" i="6"/>
  <c r="R9" i="6"/>
  <c r="S33" i="6"/>
  <c r="T47" i="6"/>
  <c r="Q46" i="6"/>
  <c r="Q45" i="6"/>
  <c r="R45" i="6" s="1"/>
  <c r="Q44" i="6"/>
  <c r="Q43" i="6"/>
  <c r="Q42" i="6"/>
  <c r="S42" i="6" s="1"/>
  <c r="Q41" i="6"/>
  <c r="Q40" i="6"/>
  <c r="S40" i="6" s="1"/>
  <c r="O39" i="6"/>
  <c r="P39" i="6" s="1"/>
  <c r="P38" i="6"/>
  <c r="Q38" i="6" s="1"/>
  <c r="R38" i="6" s="1"/>
  <c r="R47" i="6" s="1"/>
  <c r="O38" i="6"/>
  <c r="Q37" i="6"/>
  <c r="O33" i="6"/>
  <c r="Q32" i="6"/>
  <c r="Q31" i="6"/>
  <c r="Q30" i="6"/>
  <c r="Q29" i="6"/>
  <c r="R29" i="6" s="1"/>
  <c r="Q28" i="6"/>
  <c r="Q27" i="6"/>
  <c r="Q26" i="6"/>
  <c r="P25" i="6"/>
  <c r="Q25" i="6" s="1"/>
  <c r="Q19" i="6"/>
  <c r="Q18" i="6"/>
  <c r="Q16" i="6"/>
  <c r="Q15" i="6"/>
  <c r="Q14" i="6"/>
  <c r="R14" i="6" s="1"/>
  <c r="Q13" i="6"/>
  <c r="P12" i="6"/>
  <c r="O12" i="6"/>
  <c r="O20" i="6" s="1"/>
  <c r="Q11" i="6"/>
  <c r="S11" i="6" s="1"/>
  <c r="Q10" i="6"/>
  <c r="S10" i="6" s="1"/>
  <c r="S20" i="6"/>
  <c r="O9" i="6"/>
  <c r="P9" i="6" s="1"/>
  <c r="O47" i="6" l="1"/>
  <c r="O49" i="6" s="1"/>
  <c r="P33" i="6"/>
  <c r="Q12" i="6"/>
  <c r="R12" i="6" s="1"/>
  <c r="R20" i="6" s="1"/>
  <c r="R50" i="3"/>
  <c r="O50" i="3"/>
  <c r="S40" i="3"/>
  <c r="S48" i="3" s="1"/>
  <c r="S50" i="3" s="1"/>
  <c r="Q48" i="3"/>
  <c r="R26" i="3"/>
  <c r="R34" i="3" s="1"/>
  <c r="Q34" i="3"/>
  <c r="P34" i="3"/>
  <c r="P10" i="3"/>
  <c r="Q9" i="6"/>
  <c r="P20" i="6"/>
  <c r="P47" i="6"/>
  <c r="Q39" i="6"/>
  <c r="S39" i="6" s="1"/>
  <c r="S47" i="6" s="1"/>
  <c r="S49" i="6" s="1"/>
  <c r="R25" i="6"/>
  <c r="R33" i="6" s="1"/>
  <c r="Q33" i="6"/>
  <c r="P49" i="6" l="1"/>
  <c r="Q20" i="6"/>
  <c r="Q10" i="3"/>
  <c r="Q21" i="3" s="1"/>
  <c r="P21" i="3"/>
  <c r="P50" i="3" s="1"/>
  <c r="P51" i="3" s="1"/>
  <c r="Q50" i="3"/>
  <c r="S51" i="3" s="1"/>
  <c r="R51" i="3"/>
  <c r="R49" i="6"/>
  <c r="Q47" i="6"/>
  <c r="Q49" i="6" s="1"/>
  <c r="P50" i="6" s="1"/>
  <c r="R55" i="6" l="1"/>
  <c r="Q51" i="3"/>
  <c r="O51" i="3"/>
  <c r="Q50" i="6"/>
  <c r="O50" i="6"/>
  <c r="S50" i="6"/>
  <c r="R5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tc={C6807CF9-1FAF-41B8-B6AE-1AD6301D3B19}</author>
    <author>tc={8D2022E4-8E88-49FF-8070-BB7321B7318B}</author>
    <author>tc={7266B424-4F44-47F5-A138-CD85062B3BE7}</author>
    <author>tc={208EDA64-7A93-4C59-AE8C-1F6978D98494}</author>
  </authors>
  <commentList>
    <comment ref="D10" authorId="0" shapeId="0" xr:uid="{AD27D249-A262-468B-B621-204321ED5FB9}">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Perhaps you can add: including the production and publication of the corresponding meeting minutes. </t>
        </r>
      </text>
    </comment>
    <comment ref="F12" authorId="1" shapeId="0" xr:uid="{A731C938-9CBA-4AC0-A7D9-843EA425DBCA}">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Are these actions already implemented? </t>
        </r>
      </text>
    </comment>
    <comment ref="K12" authorId="1" shapeId="0" xr:uid="{9E56448F-4B05-454C-BEC1-F1326893261A}">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Are these actions already implemented? </t>
        </r>
      </text>
    </comment>
    <comment ref="C16" authorId="2" shapeId="0" xr:uid="{AFDD7555-1DED-423E-851B-520CDB8D13CE}">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Would it be possible to get something in writing, such as a call for proposals or Terms of Reference from GIZ / EU? </t>
        </r>
      </text>
    </comment>
    <comment ref="D25" authorId="3" shapeId="0" xr:uid="{31145DCF-0B73-4B6D-97AC-0DAAF7C9B866}">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 understood that we moved to the production of FiTI Reports in-house (to be produced by the International FiTI Secretariat). Is my understanding wrong, or will this happen later?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tc={C6807CF9-1FAF-41B8-B6AE-1AD6301D3B19}</author>
    <author>tc={8D2022E4-8E88-49FF-8070-BB7321B7318B}</author>
    <author>tc={7266B424-4F44-47F5-A138-CD85062B3BE7}</author>
    <author>tc={208EDA64-7A93-4C59-AE8C-1F6978D98494}</author>
  </authors>
  <commentList>
    <comment ref="D9" authorId="0" shapeId="0" xr:uid="{31BD086C-07E3-438D-AA83-8850531ADB5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Perhaps you can add: including the production and publication of the corresponding meeting minutes. </t>
        </r>
      </text>
    </comment>
    <comment ref="F11" authorId="1" shapeId="0" xr:uid="{F1A40924-A4E5-439A-931C-5F41F3ECA8CE}">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Are these actions already implemented? </t>
        </r>
      </text>
    </comment>
    <comment ref="K11" authorId="1" shapeId="0" xr:uid="{1BA0089F-7033-4048-817C-B80F953FB076}">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Are these actions already implemented? </t>
        </r>
      </text>
    </comment>
    <comment ref="C15" authorId="2" shapeId="0" xr:uid="{C8700CCC-066F-4964-9965-BC4B49F13035}">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Would it be possible to get something in writing, such as a call for proposals or Terms of Reference from GIZ / EU? </t>
        </r>
      </text>
    </comment>
    <comment ref="D24" authorId="3" shapeId="0" xr:uid="{A0A8DCAA-7C05-4968-B58B-268B136D4959}">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 understood that we moved to the production of FiTI Reports in-house (to be produced by the International FiTI Secretariat). Is my understanding wrong, or will this happen later? </t>
        </r>
      </text>
    </comment>
  </commentList>
</comments>
</file>

<file path=xl/sharedStrings.xml><?xml version="1.0" encoding="utf-8"?>
<sst xmlns="http://schemas.openxmlformats.org/spreadsheetml/2006/main" count="592" uniqueCount="138">
  <si>
    <t>N°</t>
  </si>
  <si>
    <t>Activités</t>
  </si>
  <si>
    <t>Sous-activités</t>
  </si>
  <si>
    <t>Responsables</t>
  </si>
  <si>
    <t>X</t>
  </si>
  <si>
    <t>T4</t>
  </si>
  <si>
    <t>T1</t>
  </si>
  <si>
    <t>T2</t>
  </si>
  <si>
    <t>T3</t>
  </si>
  <si>
    <t>3.2</t>
  </si>
  <si>
    <t>Observations</t>
  </si>
  <si>
    <t>Sources et Montant financement</t>
  </si>
  <si>
    <t>TAUX</t>
  </si>
  <si>
    <t>1.1</t>
  </si>
  <si>
    <t>1.2</t>
  </si>
  <si>
    <t>3.3</t>
  </si>
  <si>
    <t>Secrétaire National de la FiTI</t>
  </si>
  <si>
    <t>1.3</t>
  </si>
  <si>
    <t>1.4</t>
  </si>
  <si>
    <t>1.5</t>
  </si>
  <si>
    <t>01 Appel à candidature pour chaque rapport FiTI</t>
  </si>
  <si>
    <t>01 TDR  pour chaque rapport FiTI</t>
  </si>
  <si>
    <t>100 % des activités rapportées</t>
  </si>
  <si>
    <t xml:space="preserve">Fournir un appui aux Compilateurs  de Rapports FiTI dans la collecte des informations </t>
  </si>
  <si>
    <t>Budget des activités de l'objectif 1</t>
  </si>
  <si>
    <t>Budget des activités de l'objectif 2</t>
  </si>
  <si>
    <t>Budget des activités de l'objectif 3</t>
  </si>
  <si>
    <t>BUDGET TOTAL</t>
  </si>
  <si>
    <t>100 % des observations du Sécrétariat international de la FiTI traitées dans la mesure du possible</t>
  </si>
  <si>
    <t xml:space="preserve">Indicateurs </t>
  </si>
  <si>
    <t>Organiser une réunion de cadrage avec les Compilateurs de rapports FiTI</t>
  </si>
  <si>
    <t>Réunion d'environ 30 membres</t>
  </si>
  <si>
    <t>Le spécialiste en S&amp;E du MPEM pourrait être mis à contribution</t>
  </si>
  <si>
    <t>Elaborer et valider les TDR des Compilateurs des rapports FiTI , y compris les exigences additionnelles</t>
  </si>
  <si>
    <t>Objectif 1 : Assurer le bon fonctionnement et la gestion performante du GMN</t>
  </si>
  <si>
    <t>GMN/Partenaires</t>
  </si>
  <si>
    <t>Cet objectif vise à garantir que le GMN dispose de ressources pour son fonctionnement, tient régulièrement ses réunions et mène à bien sa mission et est convenablement administré</t>
  </si>
  <si>
    <t>Organiser les réunions régulières du GMN conformément aux dispositions de l'arrêté de référence</t>
  </si>
  <si>
    <t>Président GMN/ SecrétaireNational de la FiTI</t>
  </si>
  <si>
    <t>Président GMN/ Responsable National de la FiTI</t>
  </si>
  <si>
    <t>Président GMN/ Secrétaire National de la FiTI</t>
  </si>
  <si>
    <t>Président du GMN/Responsable national de la FiTI</t>
  </si>
  <si>
    <t>Président du GMN/Secrétaire national de la FiTI/Partenaires</t>
  </si>
  <si>
    <t>Président du GMN/Compilateurs</t>
  </si>
  <si>
    <t>Validation des rapports FiTI par le GMN</t>
  </si>
  <si>
    <t xml:space="preserve">Communiquer sur les activités du GMN </t>
  </si>
  <si>
    <t>Objectif 2 :  Améliorer la transparence des pêches en Mauritanie</t>
  </si>
  <si>
    <t xml:space="preserve">Objectif 3 : Accroître la visibilité, aux niveaux national et international, de l'engagement de la Mauritanie dans la gestion durable et transparente des pêches </t>
  </si>
  <si>
    <t xml:space="preserve">Cet objectif vise à garantir qu'un large éventail de parties prenantes (nationales et internationales) sont sensibilisées à l'engagement continu de la Mauritanie à améliorer la gestion des pêches et la transparence </t>
  </si>
  <si>
    <t>Résultat attendu 3 : L'engagement de la Mauritanie en faveur de la gestion durable et transparente des pêches est reconnu par les parties prenantes nationales et internationales</t>
  </si>
  <si>
    <t>Résultat attendu 2 : Les  rapports FiTI de la Mauritanie sont élaborés, approuvés et largement disséminés au niveau national et international</t>
  </si>
  <si>
    <t>03 réunions de validation des TDR des compilateurs de Rapport FiTI organisées</t>
  </si>
  <si>
    <t>03 réunions de validation de rapport FiTI par le GMN organisées dont 01  à chaque processus de rapport FiTI</t>
  </si>
  <si>
    <t>Cet objectif vise à soutenir l'élaboration et la publication des rapports FiTI de la Mauritanie</t>
  </si>
  <si>
    <t>Payer régulièrement  la licence du site web</t>
  </si>
  <si>
    <t>3 licences annuelles payées</t>
  </si>
  <si>
    <t>Webmaster</t>
  </si>
  <si>
    <t>3.1</t>
  </si>
  <si>
    <t>01 fiche de suivi élaborée</t>
  </si>
  <si>
    <t>01 fiche suivi de la participation élaborée</t>
  </si>
  <si>
    <t xml:space="preserve">Elaborer et renseigner  une fiche de suivi des activités du GMN </t>
  </si>
  <si>
    <t xml:space="preserve">Elaborer et renseigner  une fiche de suivi de la participation des membres aux activités du GMN </t>
  </si>
  <si>
    <t>Valider et diffuser les textes réglementaires du GMN</t>
  </si>
  <si>
    <t>Examiner et valider les rapports FiTI de la Mauritanie</t>
  </si>
  <si>
    <t>01Stratégie de communication du GMN élaboré avec l'appui d'un spécialiste</t>
  </si>
  <si>
    <t xml:space="preserve">Mettre en œuvre la stratégie Plan de communication du GMN </t>
  </si>
  <si>
    <t>01 stratégie de communication du GMN mis en œuvre</t>
  </si>
  <si>
    <t>Résultat attendu 1: Le GMN et le Sécrétariat national de la FiTI disposent de ressources adéquates et fonctionnent convenablement</t>
  </si>
  <si>
    <t>Mobiliser les moyens (financiers, humains et matériels) de fonctionnement du GMN et du Sécrétariat national de la FiTI  (action corrective 1)</t>
  </si>
  <si>
    <t>Assurer le suivi des recommandations des rapports FiTI et des Actions correctives formulées par la validation</t>
  </si>
  <si>
    <t>Tenir des réunions trimestrielles du GMN et publier les comptes rendus des réunions sur le site du GMN</t>
  </si>
  <si>
    <t>Assurer le Suivi, le reporting des activités du GMN</t>
  </si>
  <si>
    <t xml:space="preserve">Assurer le reporting des activités (PV, rapports, etc.) </t>
  </si>
  <si>
    <t>100 % des PV et rapports d'activités publiés</t>
  </si>
  <si>
    <t>Publier les  PV de réunion et Rapports d'activités du GMN  sur la page web FiTI-Mauritanie;</t>
  </si>
  <si>
    <t>Recruter les compilateurs de Rapports FiTI</t>
  </si>
  <si>
    <t>Recrutement des Compilateurs de rapport conformément aux procédures en vigueur</t>
  </si>
  <si>
    <t>02 compilateurs recrutés (01 pour chaque processus de rapport)</t>
  </si>
  <si>
    <t>02 réunions de cadrage organisées (01 pour chaque processus de rapport)</t>
  </si>
  <si>
    <t>Faciliter le contact des Compilateurs de rapports avec les structures fournisseuses de données sur la pêche</t>
  </si>
  <si>
    <t>01 lettre d'introduction du Compilateur de rapport FiTI produite et transmise aux services concernés à chaque processus de rapport FiTI</t>
  </si>
  <si>
    <t>01 Web master mobilisé</t>
  </si>
  <si>
    <t>01 Rapport FiTI publié sur les pages web de FiTI-MRT et du MPIMP</t>
  </si>
  <si>
    <t>Préparer et organiser le lancement officiel de chaque rapport FiTI de la Mauritanie</t>
  </si>
  <si>
    <t>03 Cérémonies de lancement de chaque rapport FiTI organisé</t>
  </si>
  <si>
    <t>Recuillir les inputs du Sécrétariat international de la FiTI sur le rapport FiTI et finaliser le draft de rapport FiTI intégrant les recommandations pour améliorer la disponibilité et l'accessibilité des informations dans le domaine public</t>
  </si>
  <si>
    <t>Elaborer et transmettre des TDR et requêtes de financement au MPIMP et aux Partenaires</t>
  </si>
  <si>
    <t>Nouer des partenariats pour l'appui à la mise en œuvre du Plan d'actions du GMN  et au fonctionnement du Secrétarit national de la FiTI</t>
  </si>
  <si>
    <t>Au moins 01 convention signée et mise en oeuvre</t>
  </si>
  <si>
    <t>01 assistant recruté</t>
  </si>
  <si>
    <t>Mobiliser un webmaster et mettre à jour régulièrement le site web de FiTI-MRT</t>
  </si>
  <si>
    <t>2.1</t>
  </si>
  <si>
    <t>2.2</t>
  </si>
  <si>
    <t>2.3</t>
  </si>
  <si>
    <t>2.4</t>
  </si>
  <si>
    <t>Pas de budget requis</t>
  </si>
  <si>
    <t>Frais de transport pour rencontrer les partenaires</t>
  </si>
  <si>
    <t>Matériel bureautique et  consommables pour le Sécrétariat national de la FiTI</t>
  </si>
  <si>
    <t>MPIMP</t>
  </si>
  <si>
    <t>Elaborer et transmettre à la FiTI des lettres d'avancement de la mise en œuvre des mesures correctives formulées par la validation de conformité de la Mauritanie conformément aux échéances fixées</t>
  </si>
  <si>
    <t xml:space="preserve">Préparer et organiser les lancements officiels des Rapport FiTI de la Mauritanie </t>
  </si>
  <si>
    <t>Disséminer les rapports FiTI et organiser des débats publics et des activités de sensibilisation sur la transparence</t>
  </si>
  <si>
    <t>Assurer le bon fonctionnement et la mise à jour du Site web de FiTI-Mauritanie</t>
  </si>
  <si>
    <t>Elaborer la stratégie de diffusion, d’appropriation et de débat public autour des informations FiTI en Mauritanie</t>
  </si>
  <si>
    <t>Mettre en œuvre  la stratégie de diffusion, d’appropriation et de débat public autour des informations FiTI en Mauritanie</t>
  </si>
  <si>
    <t>Elaborer la Stratégie de publication régulière des informations gouvernementales sur le site web de FiTI_Mauritanie</t>
  </si>
  <si>
    <t>Mettre en œuvre la Stratégie de publication régulière des informations gouvernementales sur le site web de FiTI_Mauritanie</t>
  </si>
  <si>
    <t>Elaborer la Stratégie de suivi des recommandations des rapports FiTI et des actions correctives</t>
  </si>
  <si>
    <t>Mettre en œuvre la Stratégie de suivi des recommandations des rapports FiTI et des actions correctives</t>
  </si>
  <si>
    <t>01 RI actualisé et publié</t>
  </si>
  <si>
    <t>Actualiser et publier le Règlement intérieur du GMN</t>
  </si>
  <si>
    <t>Elaborer le Plan d'action 2028- 2029 du GMN</t>
  </si>
  <si>
    <t>01 Atelier d'élaboration du Plan d'action 2028-2029 organisé en décembre 2027</t>
  </si>
  <si>
    <t>01 formation organisée à Nouadhibou</t>
  </si>
  <si>
    <t>Renforcer les capacités des membres du GMN et des structures fournisseuses de données sur la FiTI</t>
  </si>
  <si>
    <t>Organiser des séances de formation sur le Standard FiTI</t>
  </si>
  <si>
    <t>01 lot de matérie let mobilier de bureau réceptionné</t>
  </si>
  <si>
    <t>06 Requêtes trimestrielles transmises</t>
  </si>
  <si>
    <t>8 Réunions trimestrielles du GMN organisées</t>
  </si>
  <si>
    <t>Salaire d'environ 25 000 MRU par mois</t>
  </si>
  <si>
    <t>Budget supporté par le Compilateur</t>
  </si>
  <si>
    <t>Secrétariat National de la FiTI</t>
  </si>
  <si>
    <t>01 stratégie de diffusion, d’appropriation et de débat public autour des informations FiTI en Mauritanie élaboré</t>
  </si>
  <si>
    <t>01 stratégie de diffusion, d’appropriation et de débat public autour des informations FiTI en Mauritanimise en œuvre</t>
  </si>
  <si>
    <t>01 Stratégie de publication régulière des informations gouvernementales sur le site web de FiTI_Mauritanie élaboré</t>
  </si>
  <si>
    <t>01 Stratégie de publication régulière des informations gouvernementales sur le site web de FiTI_Mauritanie mise en œuvre</t>
  </si>
  <si>
    <t>01 Stratégie de suivi des recommandations des rapports FiTI et des actions correctives élaborée</t>
  </si>
  <si>
    <t>01 Stratégie de suivi des recommandations des rapports FiTI et des actions correctives mise en œuvre</t>
  </si>
  <si>
    <t>01 Lettre d'avancement transmises</t>
  </si>
  <si>
    <t>Publier les rapports FiTI sur les  sites web de FiTI-MRT et du MPIMP</t>
  </si>
  <si>
    <t>Elaborer une stratégie de communication pour le GMN avec l'appui d'un Spécialiste</t>
  </si>
  <si>
    <t>Recrutement d'un expert pour l'elaboration de la stratégie</t>
  </si>
  <si>
    <t>Recruter, en collaboration avec les Partenaires, un assistant administratif à tremps plein pour le Secretariat national de la FiTI</t>
  </si>
  <si>
    <t>TOTAL</t>
  </si>
  <si>
    <t>Budget estimatif (MRU)</t>
  </si>
  <si>
    <t>PLAN D'ACTION 2026-2027 DU GMN</t>
  </si>
  <si>
    <t>3.4</t>
  </si>
  <si>
    <t>Partenaires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</si>
</sst>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9" x14ac:knownFonts="1">
    <font>
      <sz val="11"/>
      <color theme="1"/>
      <name val="Calibri"/>
      <family val="2"/>
      <scheme val="minor"/>
    </font>
    <font>
      <sz val="12"/>
      <name val="Times New Roman"/>
      <family val="1"/>
    </font>
    <font>
      <sz val="11"/>
      <name val="Calibri"/>
      <family val="2"/>
      <scheme val="minor"/>
    </font>
    <font>
      <b/>
      <sz val="12"/>
      <name val="Times New Roman"/>
      <family val="1"/>
    </font>
    <font>
      <sz val="10"/>
      <name val="Calibri"/>
      <family val="2"/>
      <scheme val="minor"/>
    </font>
    <font>
      <sz val="11"/>
      <color theme="1"/>
      <name val="Calibri"/>
      <family val="2"/>
      <scheme val="minor"/>
    </font>
    <font>
      <b/>
      <sz val="12"/>
      <color theme="0"/>
      <name val="Times New Roman"/>
      <family val="1"/>
    </font>
    <font>
      <sz val="12"/>
      <color theme="0"/>
      <name val="Calibri"/>
      <family val="2"/>
      <scheme val="minor"/>
    </font>
    <font>
      <sz val="8"/>
      <name val="Calibri"/>
      <family val="2"/>
      <scheme val="minor"/>
    </font>
    <font>
      <b/>
      <sz val="16"/>
      <name val="Times New Roman"/>
      <family val="1"/>
    </font>
    <font>
      <b/>
      <sz val="14"/>
      <name val="Calibri"/>
      <family val="2"/>
      <scheme val="minor"/>
    </font>
    <font>
      <b/>
      <sz val="14"/>
      <color theme="1"/>
      <name val="Calibri"/>
      <family val="2"/>
      <scheme val="minor"/>
    </font>
    <font>
      <b/>
      <sz val="16"/>
      <color theme="5" tint="-0.499984740745262"/>
      <name val="Times New Roman"/>
      <family val="1"/>
    </font>
    <font>
      <b/>
      <sz val="16"/>
      <name val="Calibri"/>
      <family val="2"/>
      <scheme val="minor"/>
    </font>
    <font>
      <i/>
      <sz val="16"/>
      <name val="Times New Roman"/>
      <family val="1"/>
    </font>
    <font>
      <b/>
      <sz val="18"/>
      <color theme="1"/>
      <name val="Times New Roman"/>
      <family val="1"/>
    </font>
    <font>
      <i/>
      <sz val="16"/>
      <color theme="1"/>
      <name val="Times New Roman"/>
      <family val="1"/>
    </font>
    <font>
      <b/>
      <sz val="16"/>
      <color theme="0"/>
      <name val="Times New Roman"/>
      <family val="1"/>
    </font>
    <font>
      <sz val="11"/>
      <color rgb="FFFF0000"/>
      <name val="Calibri"/>
      <family val="2"/>
      <scheme val="minor"/>
    </font>
    <font>
      <b/>
      <sz val="16"/>
      <color theme="8" tint="-0.249977111117893"/>
      <name val="Calibri"/>
      <family val="2"/>
      <scheme val="minor"/>
    </font>
    <font>
      <sz val="11"/>
      <color theme="8" tint="-0.249977111117893"/>
      <name val="Calibri"/>
      <family val="2"/>
      <scheme val="minor"/>
    </font>
    <font>
      <sz val="11"/>
      <color theme="9" tint="-0.249977111117893"/>
      <name val="Calibri"/>
      <family val="2"/>
      <scheme val="minor"/>
    </font>
    <font>
      <sz val="14"/>
      <color theme="8" tint="-0.249977111117893"/>
      <name val="Times New Roman"/>
      <family val="1"/>
    </font>
    <font>
      <sz val="14"/>
      <color rgb="FFFF0000"/>
      <name val="Times New Roman"/>
      <family val="1"/>
    </font>
    <font>
      <sz val="14"/>
      <color theme="9" tint="-0.249977111117893"/>
      <name val="Times New Roman"/>
      <family val="1"/>
    </font>
    <font>
      <b/>
      <sz val="48"/>
      <name val="Times New Roman"/>
      <family val="1"/>
    </font>
    <font>
      <sz val="12"/>
      <color theme="1"/>
      <name val="Times New Roman"/>
      <family val="1"/>
    </font>
    <font>
      <b/>
      <sz val="16"/>
      <color theme="1"/>
      <name val="Times New Roman"/>
      <family val="1"/>
    </font>
    <font>
      <b/>
      <sz val="16"/>
      <color rgb="FFC00000"/>
      <name val="Times New Roman"/>
      <family val="1"/>
    </font>
    <font>
      <b/>
      <sz val="16"/>
      <color theme="1"/>
      <name val="Calibri"/>
      <family val="2"/>
      <scheme val="minor"/>
    </font>
    <font>
      <sz val="12"/>
      <name val="Calibri"/>
      <family val="2"/>
      <scheme val="minor"/>
    </font>
    <font>
      <b/>
      <sz val="12"/>
      <name val="Calibri"/>
      <family val="2"/>
      <scheme val="minor"/>
    </font>
    <font>
      <b/>
      <sz val="12"/>
      <color theme="9" tint="-0.249977111117893"/>
      <name val="Calibri"/>
      <family val="2"/>
      <scheme val="minor"/>
    </font>
    <font>
      <sz val="12"/>
      <color theme="1"/>
      <name val="Calibri"/>
      <family val="2"/>
      <scheme val="minor"/>
    </font>
    <font>
      <b/>
      <sz val="12"/>
      <color rgb="FFFF0000"/>
      <name val="Calibri"/>
      <family val="2"/>
      <scheme val="minor"/>
    </font>
    <font>
      <b/>
      <sz val="14"/>
      <name val="Times New Roman"/>
      <family val="1"/>
    </font>
    <font>
      <sz val="12"/>
      <color rgb="FFFF0000"/>
      <name val="Times New Roman"/>
      <family val="1"/>
    </font>
    <font>
      <b/>
      <sz val="12"/>
      <color rgb="FFFF0000"/>
      <name val="Times New Roman"/>
      <family val="1"/>
    </font>
    <font>
      <b/>
      <sz val="14"/>
      <color theme="0"/>
      <name val="Times New Roman"/>
      <family val="1"/>
    </font>
    <font>
      <b/>
      <sz val="14"/>
      <color theme="0"/>
      <name val="Calibri"/>
      <family val="2"/>
      <scheme val="minor"/>
    </font>
    <font>
      <sz val="14"/>
      <name val="Times New Roman"/>
      <family val="1"/>
    </font>
    <font>
      <b/>
      <i/>
      <sz val="16"/>
      <name val="Times New Roman"/>
      <family val="1"/>
    </font>
    <font>
      <i/>
      <sz val="14"/>
      <name val="Times New Roman"/>
      <family val="1"/>
    </font>
    <font>
      <i/>
      <sz val="14"/>
      <color theme="8" tint="-0.249977111117893"/>
      <name val="Times New Roman"/>
      <family val="1"/>
    </font>
    <font>
      <b/>
      <i/>
      <sz val="16"/>
      <color theme="8" tint="-0.249977111117893"/>
      <name val="Calibri"/>
      <family val="2"/>
      <scheme val="minor"/>
    </font>
    <font>
      <b/>
      <sz val="14"/>
      <color theme="8" tint="-0.249977111117893"/>
      <name val="Times New Roman"/>
      <family val="1"/>
    </font>
    <font>
      <sz val="14"/>
      <color theme="1"/>
      <name val="Times New Roman"/>
      <family val="1"/>
    </font>
    <font>
      <sz val="14"/>
      <color theme="1"/>
      <name val="Calibri"/>
      <family val="2"/>
      <scheme val="minor"/>
    </font>
    <font>
      <b/>
      <sz val="12"/>
      <color theme="1"/>
      <name val="Calibri"/>
      <family val="2"/>
      <scheme val="minor"/>
    </font>
    <font>
      <b/>
      <sz val="11"/>
      <color theme="0"/>
      <name val="Aptos Narrow"/>
      <family val="2"/>
    </font>
    <font>
      <b/>
      <sz val="11"/>
      <color theme="1"/>
      <name val="Aptos Narrow"/>
      <family val="2"/>
    </font>
    <font>
      <i/>
      <sz val="11"/>
      <color theme="1"/>
      <name val="Aptos Narrow"/>
      <family val="2"/>
    </font>
    <font>
      <b/>
      <sz val="11"/>
      <name val="Aptos Narrow"/>
      <family val="2"/>
    </font>
    <font>
      <sz val="11"/>
      <name val="Aptos Narrow"/>
      <family val="2"/>
    </font>
    <font>
      <sz val="11"/>
      <color theme="1"/>
      <name val="Aptos Narrow"/>
      <family val="2"/>
    </font>
    <font>
      <b/>
      <i/>
      <sz val="11"/>
      <name val="Aptos Narrow"/>
      <family val="2"/>
    </font>
    <font>
      <i/>
      <sz val="11"/>
      <name val="Aptos Narrow"/>
      <family val="2"/>
    </font>
    <font>
      <sz val="11"/>
      <color rgb="FFFF0000"/>
      <name val="Aptos Narrow"/>
      <family val="2"/>
    </font>
    <font>
      <b/>
      <sz val="11"/>
      <color rgb="FFFF0000"/>
      <name val="Aptos Narrow"/>
      <family val="2"/>
    </font>
    <font>
      <i/>
      <sz val="11"/>
      <color theme="8" tint="-0.249977111117893"/>
      <name val="Aptos Narrow"/>
      <family val="2"/>
    </font>
    <font>
      <sz val="11"/>
      <color theme="9" tint="-0.249977111117893"/>
      <name val="Aptos Narrow"/>
      <family val="2"/>
    </font>
    <font>
      <b/>
      <sz val="11"/>
      <color rgb="FFC00000"/>
      <name val="Aptos Narrow"/>
      <family val="2"/>
    </font>
    <font>
      <b/>
      <sz val="11"/>
      <color theme="8" tint="-0.249977111117893"/>
      <name val="Aptos Narrow"/>
      <family val="2"/>
    </font>
    <font>
      <sz val="11"/>
      <color theme="8" tint="-0.249977111117893"/>
      <name val="Aptos Narrow"/>
      <family val="2"/>
    </font>
    <font>
      <b/>
      <sz val="11"/>
      <color theme="5" tint="-0.499984740745262"/>
      <name val="Aptos Narrow"/>
      <family val="2"/>
    </font>
    <font>
      <b/>
      <i/>
      <sz val="11"/>
      <color theme="8" tint="-0.249977111117893"/>
      <name val="Aptos Narrow"/>
      <family val="2"/>
    </font>
    <font>
      <b/>
      <sz val="11"/>
      <color theme="9" tint="-0.249977111117893"/>
      <name val="Aptos Narrow"/>
      <family val="2"/>
    </font>
    <font>
      <b/>
      <sz val="18"/>
      <name val="Times New Roman"/>
      <family val="1"/>
    </font>
    <font>
      <sz val="18"/>
      <color theme="1"/>
      <name val="Calibri"/>
      <family val="2"/>
      <scheme val="minor"/>
    </font>
  </fonts>
  <fills count="12">
    <fill>
      <patternFill patternType="none"/>
    </fill>
    <fill>
      <patternFill patternType="gray125"/>
    </fill>
    <fill>
      <patternFill patternType="solid">
        <fgColor rgb="FF1F4E79"/>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rgb="FFFF0000"/>
        <bgColor indexed="64"/>
      </patternFill>
    </fill>
    <fill>
      <patternFill patternType="solid">
        <fgColor theme="9"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top/>
      <bottom/>
      <diagonal/>
    </border>
    <border>
      <left style="thin">
        <color theme="0"/>
      </left>
      <right style="thin">
        <color theme="0"/>
      </right>
      <top/>
      <bottom style="thin">
        <color indexed="64"/>
      </bottom>
      <diagonal/>
    </border>
    <border>
      <left style="medium">
        <color theme="1"/>
      </left>
      <right style="medium">
        <color theme="1"/>
      </right>
      <top style="medium">
        <color theme="1"/>
      </top>
      <bottom style="medium">
        <color theme="1"/>
      </bottom>
      <diagonal/>
    </border>
    <border>
      <left style="thin">
        <color theme="0"/>
      </left>
      <right/>
      <top/>
      <bottom/>
      <diagonal/>
    </border>
    <border>
      <left style="thin">
        <color theme="1"/>
      </left>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theme="1"/>
      </left>
      <right style="thin">
        <color theme="1"/>
      </right>
      <top/>
      <bottom style="thin">
        <color theme="1"/>
      </bottom>
      <diagonal/>
    </border>
    <border>
      <left/>
      <right/>
      <top style="thin">
        <color theme="0"/>
      </top>
      <bottom/>
      <diagonal/>
    </border>
    <border>
      <left/>
      <right style="thin">
        <color theme="0"/>
      </right>
      <top/>
      <bottom/>
      <diagonal/>
    </border>
    <border>
      <left/>
      <right style="thin">
        <color theme="0"/>
      </right>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bottom/>
      <diagonal/>
    </border>
    <border>
      <left style="thin">
        <color theme="0"/>
      </left>
      <right/>
      <top style="thin">
        <color theme="0"/>
      </top>
      <bottom/>
      <diagonal/>
    </border>
    <border>
      <left style="thin">
        <color theme="0"/>
      </left>
      <right/>
      <top/>
      <bottom style="thin">
        <color indexed="64"/>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medium">
        <color theme="1"/>
      </right>
      <top style="medium">
        <color theme="1"/>
      </top>
      <bottom style="medium">
        <color theme="1"/>
      </bottom>
      <diagonal/>
    </border>
    <border>
      <left style="medium">
        <color theme="1"/>
      </left>
      <right style="thin">
        <color theme="1"/>
      </right>
      <top/>
      <bottom/>
      <diagonal/>
    </border>
    <border>
      <left style="thin">
        <color theme="1"/>
      </left>
      <right style="thin">
        <color theme="1"/>
      </right>
      <top/>
      <bottom/>
      <diagonal/>
    </border>
    <border>
      <left style="thin">
        <color theme="1"/>
      </left>
      <right style="medium">
        <color theme="1"/>
      </right>
      <top/>
      <bottom/>
      <diagonal/>
    </border>
    <border>
      <left style="medium">
        <color theme="1"/>
      </left>
      <right style="medium">
        <color theme="1"/>
      </right>
      <top/>
      <bottom/>
      <diagonal/>
    </border>
    <border>
      <left/>
      <right style="thin">
        <color indexed="64"/>
      </right>
      <top/>
      <bottom style="thin">
        <color indexed="64"/>
      </bottom>
      <diagonal/>
    </border>
    <border>
      <left style="thin">
        <color indexed="64"/>
      </left>
      <right style="thin">
        <color indexed="64"/>
      </right>
      <top/>
      <bottom style="thin">
        <color theme="1"/>
      </bottom>
      <diagonal/>
    </border>
    <border>
      <left style="thin">
        <color theme="1"/>
      </left>
      <right/>
      <top style="thin">
        <color theme="1"/>
      </top>
      <bottom/>
      <diagonal/>
    </border>
    <border>
      <left/>
      <right style="thin">
        <color indexed="64"/>
      </right>
      <top/>
      <bottom/>
      <diagonal/>
    </border>
    <border>
      <left/>
      <right/>
      <top style="thin">
        <color indexed="64"/>
      </top>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indexed="64"/>
      </left>
      <right/>
      <top style="thin">
        <color indexed="64"/>
      </top>
      <bottom/>
      <diagonal/>
    </border>
    <border>
      <left style="medium">
        <color theme="1"/>
      </left>
      <right/>
      <top style="medium">
        <color theme="1"/>
      </top>
      <bottom style="medium">
        <color theme="1"/>
      </bottom>
      <diagonal/>
    </border>
    <border>
      <left style="thin">
        <color theme="0"/>
      </left>
      <right style="thin">
        <color auto="1"/>
      </right>
      <top style="thin">
        <color auto="1"/>
      </top>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thin">
        <color indexed="64"/>
      </right>
      <top/>
      <bottom style="thin">
        <color indexed="64"/>
      </bottom>
      <diagonal/>
    </border>
    <border>
      <left style="thin">
        <color theme="1"/>
      </left>
      <right style="thin">
        <color indexed="64"/>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s>
  <cellStyleXfs count="3">
    <xf numFmtId="0" fontId="0" fillId="0" borderId="0"/>
    <xf numFmtId="43" fontId="5" fillId="0" borderId="0" applyFont="0" applyFill="0" applyBorder="0" applyAlignment="0" applyProtection="0"/>
    <xf numFmtId="9" fontId="5" fillId="0" borderId="0" applyFont="0" applyFill="0" applyBorder="0" applyAlignment="0" applyProtection="0"/>
  </cellStyleXfs>
  <cellXfs count="439">
    <xf numFmtId="0" fontId="0" fillId="0" borderId="0" xfId="0"/>
    <xf numFmtId="0" fontId="0" fillId="0" borderId="0" xfId="0" applyAlignment="1">
      <alignment horizontal="center" vertical="center"/>
    </xf>
    <xf numFmtId="0" fontId="2" fillId="0" borderId="0" xfId="0" applyFont="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vertical="center" wrapText="1"/>
    </xf>
    <xf numFmtId="0" fontId="1" fillId="0" borderId="1" xfId="0" applyFont="1" applyBorder="1" applyAlignment="1">
      <alignment horizontal="left" vertical="center" wrapText="1"/>
    </xf>
    <xf numFmtId="0" fontId="2" fillId="0" borderId="0" xfId="0" applyFont="1" applyAlignment="1">
      <alignment horizontal="center" vertical="center"/>
    </xf>
    <xf numFmtId="0" fontId="4" fillId="0" borderId="0" xfId="0" applyFont="1"/>
    <xf numFmtId="0" fontId="7" fillId="0" borderId="0" xfId="0" applyFont="1"/>
    <xf numFmtId="0" fontId="0" fillId="0" borderId="0" xfId="0" applyAlignment="1">
      <alignment horizontal="left"/>
    </xf>
    <xf numFmtId="0" fontId="10" fillId="0" borderId="1" xfId="0" applyFont="1" applyBorder="1"/>
    <xf numFmtId="0" fontId="11" fillId="0" borderId="0" xfId="0" applyFont="1"/>
    <xf numFmtId="164" fontId="2" fillId="0" borderId="0" xfId="1" applyNumberFormat="1" applyFont="1"/>
    <xf numFmtId="0" fontId="0" fillId="4" borderId="0" xfId="0" applyFill="1"/>
    <xf numFmtId="0" fontId="9" fillId="5" borderId="1" xfId="0" applyFont="1" applyFill="1" applyBorder="1" applyAlignment="1">
      <alignment horizontal="left" vertical="center" wrapText="1"/>
    </xf>
    <xf numFmtId="0" fontId="0" fillId="0" borderId="0" xfId="0" applyAlignment="1">
      <alignment horizontal="center"/>
    </xf>
    <xf numFmtId="0" fontId="6" fillId="4" borderId="1" xfId="0" applyFont="1" applyFill="1" applyBorder="1" applyAlignment="1">
      <alignment horizontal="center" vertical="center" wrapText="1"/>
    </xf>
    <xf numFmtId="0" fontId="2" fillId="0" borderId="0" xfId="0" applyFont="1" applyAlignment="1">
      <alignment horizontal="center"/>
    </xf>
    <xf numFmtId="0" fontId="0" fillId="0" borderId="1" xfId="0" applyBorder="1" applyAlignment="1">
      <alignment horizontal="center"/>
    </xf>
    <xf numFmtId="0" fontId="1" fillId="0" borderId="5" xfId="0" applyFont="1" applyBorder="1" applyAlignment="1">
      <alignment horizontal="center" vertical="center" wrapText="1"/>
    </xf>
    <xf numFmtId="0" fontId="6" fillId="8" borderId="1"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5" xfId="0" applyFont="1" applyFill="1" applyBorder="1" applyAlignment="1">
      <alignment horizontal="center" vertical="center" wrapText="1"/>
    </xf>
    <xf numFmtId="164" fontId="0" fillId="0" borderId="0" xfId="1" applyNumberFormat="1" applyFont="1" applyAlignment="1">
      <alignment horizontal="right" vertical="center"/>
    </xf>
    <xf numFmtId="164" fontId="20" fillId="0" borderId="0" xfId="1" applyNumberFormat="1" applyFont="1" applyAlignment="1">
      <alignment horizontal="right" vertical="center"/>
    </xf>
    <xf numFmtId="164" fontId="2" fillId="0" borderId="0" xfId="1" applyNumberFormat="1" applyFont="1" applyAlignment="1">
      <alignment horizontal="right" vertical="center"/>
    </xf>
    <xf numFmtId="164" fontId="0" fillId="0" borderId="0" xfId="1" applyNumberFormat="1" applyFont="1"/>
    <xf numFmtId="0" fontId="12" fillId="5" borderId="30" xfId="0" applyFont="1" applyFill="1" applyBorder="1" applyAlignment="1">
      <alignment horizontal="left" vertical="center" wrapText="1"/>
    </xf>
    <xf numFmtId="0" fontId="6" fillId="8" borderId="7" xfId="0" applyFont="1" applyFill="1" applyBorder="1" applyAlignment="1">
      <alignment horizontal="center" vertical="center" wrapText="1"/>
    </xf>
    <xf numFmtId="0" fontId="1" fillId="0" borderId="7" xfId="0" applyFont="1" applyBorder="1" applyAlignment="1">
      <alignment horizontal="center" vertical="center" wrapText="1"/>
    </xf>
    <xf numFmtId="9" fontId="19" fillId="9" borderId="12" xfId="2" applyFont="1" applyFill="1" applyBorder="1" applyAlignment="1">
      <alignment vertical="center"/>
    </xf>
    <xf numFmtId="164" fontId="19" fillId="9" borderId="28" xfId="1" applyNumberFormat="1" applyFont="1" applyFill="1" applyBorder="1" applyAlignment="1">
      <alignment vertical="center"/>
    </xf>
    <xf numFmtId="0" fontId="1" fillId="4" borderId="1" xfId="0" applyFont="1" applyFill="1" applyBorder="1" applyAlignment="1">
      <alignment vertical="center" wrapText="1"/>
    </xf>
    <xf numFmtId="0" fontId="1" fillId="0" borderId="6" xfId="0" applyFont="1" applyBorder="1" applyAlignment="1">
      <alignment horizontal="center" vertical="center" wrapText="1"/>
    </xf>
    <xf numFmtId="0" fontId="3" fillId="0" borderId="34" xfId="0" applyFont="1" applyBorder="1" applyAlignment="1">
      <alignment vertical="center" wrapText="1"/>
    </xf>
    <xf numFmtId="0" fontId="9" fillId="0" borderId="4" xfId="0" applyFont="1" applyBorder="1" applyAlignment="1">
      <alignment horizontal="left" vertical="center"/>
    </xf>
    <xf numFmtId="0" fontId="1" fillId="4" borderId="4" xfId="0" applyFont="1" applyFill="1" applyBorder="1" applyAlignment="1">
      <alignment vertical="center" wrapText="1"/>
    </xf>
    <xf numFmtId="0" fontId="1" fillId="4" borderId="0" xfId="0" applyFont="1" applyFill="1" applyAlignment="1">
      <alignment vertical="center" wrapText="1"/>
    </xf>
    <xf numFmtId="0" fontId="1" fillId="0" borderId="3" xfId="0" applyFont="1" applyBorder="1" applyAlignment="1">
      <alignment vertical="center" wrapText="1"/>
    </xf>
    <xf numFmtId="164" fontId="19" fillId="5" borderId="32" xfId="1" applyNumberFormat="1" applyFont="1" applyFill="1" applyBorder="1" applyAlignment="1">
      <alignment horizontal="right" vertical="center"/>
    </xf>
    <xf numFmtId="0" fontId="3" fillId="0" borderId="5" xfId="0" applyFont="1" applyBorder="1" applyAlignment="1">
      <alignment vertical="center" wrapText="1"/>
    </xf>
    <xf numFmtId="0" fontId="6" fillId="10" borderId="5"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1" fillId="10" borderId="7"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26" fillId="0" borderId="1" xfId="0" applyFont="1" applyBorder="1" applyAlignment="1">
      <alignment vertical="center" wrapText="1"/>
    </xf>
    <xf numFmtId="0" fontId="12" fillId="5" borderId="29" xfId="0" applyFont="1" applyFill="1" applyBorder="1" applyAlignment="1">
      <alignment horizontal="left" vertical="center" wrapText="1"/>
    </xf>
    <xf numFmtId="0" fontId="26" fillId="4" borderId="1" xfId="0" applyFont="1" applyFill="1" applyBorder="1" applyAlignment="1">
      <alignment vertical="center" wrapText="1"/>
    </xf>
    <xf numFmtId="164" fontId="32" fillId="5" borderId="1" xfId="1" applyNumberFormat="1" applyFont="1" applyFill="1" applyBorder="1" applyAlignment="1">
      <alignment horizontal="center" vertical="center"/>
    </xf>
    <xf numFmtId="0" fontId="9" fillId="5" borderId="5" xfId="0" applyFont="1" applyFill="1" applyBorder="1" applyAlignment="1">
      <alignment horizontal="left" vertical="center" wrapText="1"/>
    </xf>
    <xf numFmtId="0" fontId="10" fillId="0" borderId="7" xfId="0" applyFont="1" applyBorder="1"/>
    <xf numFmtId="0" fontId="28" fillId="5" borderId="1" xfId="0" applyFont="1" applyFill="1" applyBorder="1" applyAlignment="1">
      <alignment horizontal="left" vertical="center" wrapText="1"/>
    </xf>
    <xf numFmtId="0" fontId="31" fillId="0" borderId="1" xfId="0" applyFont="1" applyBorder="1" applyAlignment="1">
      <alignment wrapText="1"/>
    </xf>
    <xf numFmtId="0" fontId="9" fillId="0" borderId="5" xfId="0" applyFont="1" applyBorder="1" applyAlignment="1">
      <alignment horizontal="left" vertical="center"/>
    </xf>
    <xf numFmtId="0" fontId="6" fillId="4" borderId="4" xfId="0" applyFont="1" applyFill="1" applyBorder="1" applyAlignment="1">
      <alignment horizontal="center" vertical="center" wrapText="1"/>
    </xf>
    <xf numFmtId="0" fontId="1" fillId="0" borderId="6" xfId="0" applyFont="1" applyBorder="1" applyAlignment="1">
      <alignment vertical="center" wrapText="1"/>
    </xf>
    <xf numFmtId="0" fontId="6" fillId="4" borderId="5" xfId="0" applyFont="1" applyFill="1" applyBorder="1" applyAlignment="1">
      <alignment horizontal="center" vertical="center" wrapText="1"/>
    </xf>
    <xf numFmtId="0" fontId="9" fillId="0" borderId="6" xfId="0" applyFont="1" applyBorder="1" applyAlignment="1">
      <alignment horizontal="left" vertical="center"/>
    </xf>
    <xf numFmtId="0" fontId="6" fillId="8"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9" fillId="10" borderId="5" xfId="0" applyFont="1" applyFill="1" applyBorder="1" applyAlignment="1">
      <alignment horizontal="left" vertical="center"/>
    </xf>
    <xf numFmtId="0" fontId="9" fillId="10" borderId="6" xfId="0" applyFont="1" applyFill="1" applyBorder="1" applyAlignment="1">
      <alignment horizontal="left" vertical="center"/>
    </xf>
    <xf numFmtId="0" fontId="6" fillId="10" borderId="6" xfId="0" applyFont="1" applyFill="1" applyBorder="1" applyAlignment="1">
      <alignment horizontal="center" vertical="center" wrapText="1"/>
    </xf>
    <xf numFmtId="0" fontId="9" fillId="10" borderId="1" xfId="0" applyFont="1" applyFill="1" applyBorder="1" applyAlignment="1">
      <alignment horizontal="left" vertical="center" wrapText="1"/>
    </xf>
    <xf numFmtId="0" fontId="31" fillId="0" borderId="1" xfId="0" applyFont="1" applyBorder="1" applyAlignment="1">
      <alignment vertical="center"/>
    </xf>
    <xf numFmtId="0" fontId="34" fillId="0" borderId="1" xfId="0" applyFont="1" applyBorder="1" applyAlignment="1">
      <alignment vertical="center"/>
    </xf>
    <xf numFmtId="0" fontId="1" fillId="0" borderId="4" xfId="0" applyFont="1" applyBorder="1" applyAlignment="1">
      <alignment horizontal="left" vertical="center" wrapText="1"/>
    </xf>
    <xf numFmtId="0" fontId="3" fillId="0" borderId="4" xfId="0" applyFont="1" applyBorder="1" applyAlignment="1">
      <alignment horizontal="center" vertical="center" wrapText="1"/>
    </xf>
    <xf numFmtId="0" fontId="37" fillId="8" borderId="5" xfId="0" applyFont="1" applyFill="1" applyBorder="1" applyAlignment="1">
      <alignment horizontal="center" vertical="center" wrapText="1"/>
    </xf>
    <xf numFmtId="0" fontId="37" fillId="10"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18" fillId="0" borderId="0" xfId="0" applyFont="1"/>
    <xf numFmtId="9" fontId="19" fillId="9" borderId="41" xfId="2" applyFont="1" applyFill="1" applyBorder="1" applyAlignment="1">
      <alignment vertical="center"/>
    </xf>
    <xf numFmtId="0" fontId="30" fillId="0" borderId="1" xfId="0" applyFont="1" applyBorder="1"/>
    <xf numFmtId="164" fontId="30" fillId="0" borderId="1" xfId="0" applyNumberFormat="1" applyFont="1" applyBorder="1"/>
    <xf numFmtId="0" fontId="33" fillId="0" borderId="1" xfId="0" applyFont="1" applyBorder="1"/>
    <xf numFmtId="0" fontId="31" fillId="0" borderId="1" xfId="0" applyFont="1" applyBorder="1" applyAlignment="1">
      <alignment horizontal="left" vertical="center"/>
    </xf>
    <xf numFmtId="0" fontId="34" fillId="0" borderId="1" xfId="0" applyFont="1" applyBorder="1" applyAlignment="1">
      <alignment horizontal="left" vertical="center" wrapText="1"/>
    </xf>
    <xf numFmtId="0" fontId="30" fillId="4" borderId="1" xfId="0" applyFont="1" applyFill="1" applyBorder="1" applyAlignment="1">
      <alignment vertical="center" wrapText="1"/>
    </xf>
    <xf numFmtId="0" fontId="38" fillId="10" borderId="27" xfId="0" applyFont="1" applyFill="1" applyBorder="1" applyAlignment="1">
      <alignment horizontal="center" vertical="center" wrapText="1"/>
    </xf>
    <xf numFmtId="0" fontId="38" fillId="2" borderId="25" xfId="0" applyFont="1" applyFill="1" applyBorder="1" applyAlignment="1">
      <alignment horizontal="center" vertical="center" wrapText="1"/>
    </xf>
    <xf numFmtId="0" fontId="38" fillId="10" borderId="23" xfId="0" applyFont="1" applyFill="1" applyBorder="1" applyAlignment="1">
      <alignment horizontal="center" vertical="center" wrapText="1"/>
    </xf>
    <xf numFmtId="0" fontId="38" fillId="10" borderId="24" xfId="0" applyFont="1" applyFill="1" applyBorder="1" applyAlignment="1">
      <alignment horizontal="center" vertical="center" wrapText="1"/>
    </xf>
    <xf numFmtId="164" fontId="38" fillId="2" borderId="23" xfId="1" applyNumberFormat="1" applyFont="1" applyFill="1" applyBorder="1" applyAlignment="1">
      <alignment horizontal="center" vertical="center" wrapText="1"/>
    </xf>
    <xf numFmtId="0" fontId="6" fillId="8" borderId="48" xfId="0" applyFont="1" applyFill="1" applyBorder="1" applyAlignment="1">
      <alignment horizontal="center" vertical="center" wrapText="1"/>
    </xf>
    <xf numFmtId="0" fontId="6" fillId="8" borderId="49" xfId="0" applyFont="1" applyFill="1" applyBorder="1" applyAlignment="1">
      <alignment horizontal="center" vertical="center" wrapText="1"/>
    </xf>
    <xf numFmtId="0" fontId="6" fillId="0" borderId="45"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31" fillId="0" borderId="1" xfId="0" applyFont="1" applyBorder="1" applyAlignment="1">
      <alignment horizontal="left" vertical="center" wrapText="1"/>
    </xf>
    <xf numFmtId="0" fontId="31" fillId="0" borderId="1" xfId="0" applyFont="1" applyBorder="1" applyAlignment="1">
      <alignment vertical="center" wrapText="1"/>
    </xf>
    <xf numFmtId="0" fontId="26" fillId="4" borderId="4" xfId="0" applyFont="1" applyFill="1" applyBorder="1" applyAlignment="1">
      <alignment vertical="center" wrapText="1"/>
    </xf>
    <xf numFmtId="164" fontId="38" fillId="2" borderId="13" xfId="1" applyNumberFormat="1" applyFont="1" applyFill="1" applyBorder="1" applyAlignment="1">
      <alignment horizontal="center" vertical="center" wrapText="1"/>
    </xf>
    <xf numFmtId="164" fontId="38" fillId="2" borderId="22" xfId="1" applyNumberFormat="1" applyFont="1" applyFill="1" applyBorder="1" applyAlignment="1">
      <alignment horizontal="center" vertical="center" wrapText="1"/>
    </xf>
    <xf numFmtId="164" fontId="38" fillId="2" borderId="22" xfId="1" applyNumberFormat="1" applyFont="1" applyFill="1" applyBorder="1" applyAlignment="1">
      <alignment vertical="center" wrapText="1"/>
    </xf>
    <xf numFmtId="164" fontId="44" fillId="5" borderId="31" xfId="1" applyNumberFormat="1" applyFont="1" applyFill="1" applyBorder="1" applyAlignment="1">
      <alignment horizontal="right" vertical="center"/>
    </xf>
    <xf numFmtId="164" fontId="44" fillId="5" borderId="1" xfId="1" applyNumberFormat="1" applyFont="1" applyFill="1" applyBorder="1" applyAlignment="1">
      <alignment horizontal="right" vertical="center"/>
    </xf>
    <xf numFmtId="0" fontId="9" fillId="9" borderId="1" xfId="0" applyFont="1" applyFill="1" applyBorder="1" applyAlignment="1">
      <alignment horizontal="left" vertical="center"/>
    </xf>
    <xf numFmtId="0" fontId="9" fillId="9" borderId="7" xfId="0" applyFont="1" applyFill="1" applyBorder="1" applyAlignment="1">
      <alignment horizontal="left" vertical="center"/>
    </xf>
    <xf numFmtId="164" fontId="40" fillId="9" borderId="1" xfId="1" applyNumberFormat="1" applyFont="1" applyFill="1" applyBorder="1" applyAlignment="1">
      <alignment horizontal="right" vertical="center" wrapText="1"/>
    </xf>
    <xf numFmtId="164" fontId="40" fillId="9" borderId="7" xfId="1" applyNumberFormat="1" applyFont="1" applyFill="1" applyBorder="1" applyAlignment="1">
      <alignment vertical="center" wrapText="1"/>
    </xf>
    <xf numFmtId="164" fontId="40" fillId="9" borderId="5" xfId="1" applyNumberFormat="1" applyFont="1" applyFill="1" applyBorder="1" applyAlignment="1">
      <alignment horizontal="right" vertical="center" wrapText="1"/>
    </xf>
    <xf numFmtId="164" fontId="23" fillId="9" borderId="1" xfId="1" applyNumberFormat="1" applyFont="1" applyFill="1" applyBorder="1" applyAlignment="1">
      <alignment horizontal="right" vertical="center" wrapText="1"/>
    </xf>
    <xf numFmtId="164" fontId="24" fillId="9" borderId="7" xfId="1" applyNumberFormat="1" applyFont="1" applyFill="1" applyBorder="1" applyAlignment="1">
      <alignment vertical="center" wrapText="1"/>
    </xf>
    <xf numFmtId="164" fontId="22" fillId="9" borderId="1" xfId="1" applyNumberFormat="1" applyFont="1" applyFill="1" applyBorder="1" applyAlignment="1">
      <alignment horizontal="right" vertical="center" wrapText="1"/>
    </xf>
    <xf numFmtId="164" fontId="23" fillId="9" borderId="5" xfId="1" applyNumberFormat="1" applyFont="1" applyFill="1" applyBorder="1" applyAlignment="1">
      <alignment horizontal="right" vertical="center" wrapText="1"/>
    </xf>
    <xf numFmtId="164" fontId="23" fillId="9" borderId="1" xfId="0" applyNumberFormat="1" applyFont="1" applyFill="1" applyBorder="1" applyAlignment="1">
      <alignment horizontal="right" vertical="center" wrapText="1"/>
    </xf>
    <xf numFmtId="164" fontId="44" fillId="9" borderId="31" xfId="1" applyNumberFormat="1" applyFont="1" applyFill="1" applyBorder="1" applyAlignment="1">
      <alignment horizontal="right" vertical="center"/>
    </xf>
    <xf numFmtId="164" fontId="40" fillId="9" borderId="7" xfId="1" applyNumberFormat="1" applyFont="1" applyFill="1" applyBorder="1" applyAlignment="1">
      <alignment horizontal="right" vertical="center" wrapText="1"/>
    </xf>
    <xf numFmtId="164" fontId="40" fillId="9" borderId="6" xfId="1" applyNumberFormat="1" applyFont="1" applyFill="1" applyBorder="1" applyAlignment="1">
      <alignment horizontal="right" vertical="center" wrapText="1"/>
    </xf>
    <xf numFmtId="164" fontId="35" fillId="9" borderId="4" xfId="1" applyNumberFormat="1" applyFont="1" applyFill="1" applyBorder="1" applyAlignment="1">
      <alignment horizontal="left" vertical="center"/>
    </xf>
    <xf numFmtId="164" fontId="40" fillId="9" borderId="1" xfId="1" applyNumberFormat="1" applyFont="1" applyFill="1" applyBorder="1" applyAlignment="1">
      <alignment vertical="center" wrapText="1"/>
    </xf>
    <xf numFmtId="164" fontId="19" fillId="9" borderId="1" xfId="1" applyNumberFormat="1" applyFont="1" applyFill="1" applyBorder="1" applyAlignment="1">
      <alignment horizontal="right" vertical="center"/>
    </xf>
    <xf numFmtId="164" fontId="18" fillId="9" borderId="0" xfId="1" applyNumberFormat="1" applyFont="1" applyFill="1" applyAlignment="1">
      <alignment horizontal="right" vertical="center"/>
    </xf>
    <xf numFmtId="164" fontId="21" fillId="9" borderId="0" xfId="1" applyNumberFormat="1" applyFont="1" applyFill="1"/>
    <xf numFmtId="0" fontId="9" fillId="11" borderId="1" xfId="0" applyFont="1" applyFill="1" applyBorder="1" applyAlignment="1">
      <alignment horizontal="left" vertical="center"/>
    </xf>
    <xf numFmtId="164" fontId="35" fillId="11" borderId="1" xfId="1" applyNumberFormat="1" applyFont="1" applyFill="1" applyBorder="1" applyAlignment="1">
      <alignment horizontal="right" vertical="center" wrapText="1"/>
    </xf>
    <xf numFmtId="164" fontId="40" fillId="11" borderId="1" xfId="1" applyNumberFormat="1" applyFont="1" applyFill="1" applyBorder="1" applyAlignment="1">
      <alignment horizontal="right" vertical="center" wrapText="1"/>
    </xf>
    <xf numFmtId="164" fontId="45" fillId="11" borderId="1" xfId="1" applyNumberFormat="1" applyFont="1" applyFill="1" applyBorder="1" applyAlignment="1">
      <alignment horizontal="right" vertical="center" wrapText="1"/>
    </xf>
    <xf numFmtId="164" fontId="45" fillId="11" borderId="33" xfId="1" applyNumberFormat="1" applyFont="1" applyFill="1" applyBorder="1" applyAlignment="1">
      <alignment horizontal="right" vertical="center" wrapText="1"/>
    </xf>
    <xf numFmtId="164" fontId="19" fillId="11" borderId="31" xfId="1" applyNumberFormat="1" applyFont="1" applyFill="1" applyBorder="1" applyAlignment="1">
      <alignment horizontal="right" vertical="center"/>
    </xf>
    <xf numFmtId="164" fontId="35" fillId="11" borderId="16" xfId="1" applyNumberFormat="1" applyFont="1" applyFill="1" applyBorder="1" applyAlignment="1">
      <alignment horizontal="right" vertical="center" wrapText="1"/>
    </xf>
    <xf numFmtId="164" fontId="19" fillId="11" borderId="1" xfId="1" applyNumberFormat="1" applyFont="1" applyFill="1" applyBorder="1" applyAlignment="1">
      <alignment horizontal="right" vertical="center"/>
    </xf>
    <xf numFmtId="0" fontId="26" fillId="0" borderId="4" xfId="0" applyFont="1" applyBorder="1" applyAlignment="1">
      <alignment horizontal="left" vertical="center" wrapText="1"/>
    </xf>
    <xf numFmtId="0" fontId="26" fillId="0" borderId="6" xfId="0" applyFont="1" applyBorder="1" applyAlignment="1">
      <alignment horizontal="left" vertical="center" wrapText="1"/>
    </xf>
    <xf numFmtId="0" fontId="1" fillId="4" borderId="1" xfId="0" applyFont="1" applyFill="1" applyBorder="1" applyAlignment="1">
      <alignment horizontal="left" vertical="center" wrapText="1"/>
    </xf>
    <xf numFmtId="164" fontId="38" fillId="2" borderId="50" xfId="1" applyNumberFormat="1" applyFont="1" applyFill="1" applyBorder="1" applyAlignment="1">
      <alignment horizontal="center" vertical="center" wrapText="1"/>
    </xf>
    <xf numFmtId="164" fontId="38" fillId="2" borderId="51" xfId="1" applyNumberFormat="1" applyFont="1" applyFill="1" applyBorder="1" applyAlignment="1">
      <alignment horizontal="center" vertical="center" wrapText="1"/>
    </xf>
    <xf numFmtId="164" fontId="38" fillId="2" borderId="52" xfId="1" applyNumberFormat="1" applyFont="1" applyFill="1" applyBorder="1" applyAlignment="1">
      <alignment horizontal="center" vertical="center" wrapText="1"/>
    </xf>
    <xf numFmtId="0" fontId="26" fillId="0" borderId="1"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 fillId="0" borderId="40" xfId="0" applyFont="1" applyBorder="1" applyAlignment="1">
      <alignment horizontal="left" vertical="center" wrapText="1"/>
    </xf>
    <xf numFmtId="0" fontId="1" fillId="0" borderId="10" xfId="0" applyFont="1" applyBorder="1" applyAlignment="1">
      <alignment horizontal="left" vertical="center" wrapText="1"/>
    </xf>
    <xf numFmtId="0" fontId="1" fillId="0" borderId="3" xfId="0" applyFont="1" applyBorder="1" applyAlignment="1">
      <alignment horizontal="left" vertical="center" wrapText="1"/>
    </xf>
    <xf numFmtId="0" fontId="3" fillId="0" borderId="1" xfId="0" applyFont="1" applyBorder="1" applyAlignment="1">
      <alignment horizontal="center"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25" fillId="0" borderId="9" xfId="0" applyFont="1" applyBorder="1" applyAlignment="1">
      <alignment horizontal="center" vertical="center"/>
    </xf>
    <xf numFmtId="0" fontId="25" fillId="0" borderId="21" xfId="0" applyFont="1" applyBorder="1" applyAlignment="1">
      <alignment horizontal="center" vertical="center"/>
    </xf>
    <xf numFmtId="0" fontId="25" fillId="0" borderId="39" xfId="0" applyFont="1" applyBorder="1" applyAlignment="1">
      <alignment horizontal="center" vertical="center"/>
    </xf>
    <xf numFmtId="0" fontId="25" fillId="0" borderId="42" xfId="0" applyFont="1" applyBorder="1" applyAlignment="1">
      <alignment horizontal="center" vertical="center"/>
    </xf>
    <xf numFmtId="0" fontId="39" fillId="2" borderId="43" xfId="0" applyFont="1" applyFill="1" applyBorder="1" applyAlignment="1">
      <alignment horizontal="center" vertical="center" wrapText="1"/>
    </xf>
    <xf numFmtId="0" fontId="39" fillId="2" borderId="21" xfId="0" applyFont="1" applyFill="1" applyBorder="1" applyAlignment="1">
      <alignment horizontal="center" vertical="center" wrapText="1"/>
    </xf>
    <xf numFmtId="0" fontId="39" fillId="2" borderId="44"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38" fillId="2" borderId="0" xfId="0" applyFont="1" applyFill="1" applyAlignment="1">
      <alignment horizontal="center" vertical="center" wrapText="1"/>
    </xf>
    <xf numFmtId="0" fontId="38" fillId="2" borderId="19" xfId="0" applyFont="1" applyFill="1" applyBorder="1" applyAlignment="1">
      <alignment horizontal="center" vertical="center" wrapText="1"/>
    </xf>
    <xf numFmtId="0" fontId="38" fillId="2" borderId="20" xfId="0" applyFont="1" applyFill="1" applyBorder="1" applyAlignment="1">
      <alignment horizontal="center" vertical="center" wrapText="1"/>
    </xf>
    <xf numFmtId="0" fontId="38" fillId="2" borderId="22" xfId="0" applyFont="1" applyFill="1" applyBorder="1" applyAlignment="1">
      <alignment horizontal="center" vertical="center" wrapText="1"/>
    </xf>
    <xf numFmtId="0" fontId="38" fillId="2" borderId="11" xfId="0" applyFont="1" applyFill="1" applyBorder="1" applyAlignment="1">
      <alignment horizontal="center" vertical="center" wrapText="1"/>
    </xf>
    <xf numFmtId="0" fontId="27" fillId="7" borderId="10" xfId="0" applyFont="1" applyFill="1" applyBorder="1" applyAlignment="1">
      <alignment horizontal="left" vertical="center"/>
    </xf>
    <xf numFmtId="0" fontId="27" fillId="7" borderId="0" xfId="0" applyFont="1" applyFill="1" applyAlignment="1">
      <alignment horizontal="left" vertical="center"/>
    </xf>
    <xf numFmtId="0" fontId="27" fillId="7" borderId="15" xfId="0" applyFont="1" applyFill="1" applyBorder="1" applyAlignment="1">
      <alignment horizontal="left" vertical="center"/>
    </xf>
    <xf numFmtId="0" fontId="16" fillId="7" borderId="1" xfId="0" applyFont="1" applyFill="1" applyBorder="1" applyAlignment="1">
      <alignment horizontal="left" vertical="center"/>
    </xf>
    <xf numFmtId="0" fontId="38" fillId="2" borderId="25" xfId="0" applyFont="1" applyFill="1" applyBorder="1" applyAlignment="1">
      <alignment horizontal="center" vertical="center" wrapText="1"/>
    </xf>
    <xf numFmtId="0" fontId="38" fillId="2" borderId="38" xfId="0" applyFont="1" applyFill="1" applyBorder="1" applyAlignment="1">
      <alignment horizontal="center" vertical="center" wrapText="1"/>
    </xf>
    <xf numFmtId="0" fontId="38" fillId="2" borderId="24" xfId="0" applyFont="1" applyFill="1" applyBorder="1" applyAlignment="1">
      <alignment horizontal="center" vertical="center" wrapText="1"/>
    </xf>
    <xf numFmtId="0" fontId="38" fillId="2" borderId="26" xfId="0" applyFont="1" applyFill="1" applyBorder="1" applyAlignment="1">
      <alignment horizontal="center" vertical="center" wrapText="1"/>
    </xf>
    <xf numFmtId="0" fontId="38" fillId="2" borderId="27" xfId="0" applyFont="1" applyFill="1" applyBorder="1" applyAlignment="1">
      <alignment horizontal="center" vertical="center" wrapText="1"/>
    </xf>
    <xf numFmtId="0" fontId="38" fillId="2" borderId="23" xfId="0" applyFont="1" applyFill="1" applyBorder="1" applyAlignment="1">
      <alignment horizontal="center" vertical="center" wrapText="1"/>
    </xf>
    <xf numFmtId="0" fontId="38" fillId="2" borderId="18"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9" fillId="6" borderId="1" xfId="0" applyFont="1" applyFill="1" applyBorder="1" applyAlignment="1">
      <alignment horizontal="left" vertical="center"/>
    </xf>
    <xf numFmtId="0" fontId="1" fillId="0" borderId="1" xfId="0" applyFont="1" applyBorder="1" applyAlignment="1">
      <alignment horizontal="left" vertical="center" wrapText="1"/>
    </xf>
    <xf numFmtId="0" fontId="1" fillId="4" borderId="36" xfId="0" applyFont="1" applyFill="1" applyBorder="1" applyAlignment="1">
      <alignment horizontal="left" vertical="center" wrapText="1"/>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7" borderId="7" xfId="0" applyFont="1" applyFill="1" applyBorder="1" applyAlignment="1">
      <alignment horizontal="left" vertical="center"/>
    </xf>
    <xf numFmtId="0" fontId="9" fillId="7" borderId="8" xfId="0" applyFont="1" applyFill="1" applyBorder="1" applyAlignment="1">
      <alignment horizontal="left" vertical="center"/>
    </xf>
    <xf numFmtId="0" fontId="9" fillId="7" borderId="16" xfId="0" applyFont="1" applyFill="1" applyBorder="1" applyAlignment="1">
      <alignment horizontal="left" vertical="center"/>
    </xf>
    <xf numFmtId="0" fontId="14" fillId="7" borderId="7" xfId="0" applyFont="1" applyFill="1" applyBorder="1" applyAlignment="1">
      <alignment horizontal="left" vertical="center"/>
    </xf>
    <xf numFmtId="0" fontId="14" fillId="7" borderId="8" xfId="0" applyFont="1" applyFill="1" applyBorder="1" applyAlignment="1">
      <alignment horizontal="left" vertical="center"/>
    </xf>
    <xf numFmtId="0" fontId="14" fillId="7" borderId="16" xfId="0" applyFont="1" applyFill="1" applyBorder="1" applyAlignment="1">
      <alignment horizontal="left" vertical="center"/>
    </xf>
    <xf numFmtId="0" fontId="27" fillId="7" borderId="1" xfId="0" applyFont="1" applyFill="1" applyBorder="1" applyAlignment="1">
      <alignment horizontal="left" vertical="center"/>
    </xf>
    <xf numFmtId="0" fontId="9" fillId="6" borderId="4" xfId="0" applyFont="1" applyFill="1" applyBorder="1" applyAlignment="1">
      <alignment horizontal="left" vertical="center"/>
    </xf>
    <xf numFmtId="0" fontId="28" fillId="3" borderId="17" xfId="0" applyFont="1" applyFill="1" applyBorder="1" applyAlignment="1">
      <alignment horizontal="left" vertical="center" wrapText="1"/>
    </xf>
    <xf numFmtId="0" fontId="17" fillId="2" borderId="37" xfId="0" applyFont="1" applyFill="1" applyBorder="1" applyAlignment="1">
      <alignment horizontal="center" vertical="center" wrapText="1"/>
    </xf>
    <xf numFmtId="0" fontId="17" fillId="2" borderId="0" xfId="0" applyFont="1" applyFill="1" applyAlignment="1">
      <alignment horizontal="center" vertical="center" wrapText="1"/>
    </xf>
    <xf numFmtId="0" fontId="15" fillId="7" borderId="14" xfId="0" applyFont="1" applyFill="1" applyBorder="1" applyAlignment="1">
      <alignment horizontal="center" vertical="center" wrapText="1"/>
    </xf>
    <xf numFmtId="0" fontId="15" fillId="7" borderId="35"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164" fontId="19" fillId="11" borderId="28" xfId="1" applyNumberFormat="1" applyFont="1" applyFill="1" applyBorder="1" applyAlignment="1">
      <alignment vertical="center"/>
    </xf>
    <xf numFmtId="9" fontId="19" fillId="11" borderId="28" xfId="2" applyFont="1" applyFill="1" applyBorder="1" applyAlignment="1">
      <alignment vertical="center"/>
    </xf>
    <xf numFmtId="0" fontId="41" fillId="5" borderId="1" xfId="0" applyFont="1" applyFill="1" applyBorder="1" applyAlignment="1">
      <alignment horizontal="left" vertical="center"/>
    </xf>
    <xf numFmtId="164" fontId="42" fillId="5" borderId="1" xfId="1" applyNumberFormat="1" applyFont="1" applyFill="1" applyBorder="1" applyAlignment="1">
      <alignment horizontal="right" vertical="center" wrapText="1"/>
    </xf>
    <xf numFmtId="164" fontId="42" fillId="5" borderId="5" xfId="1" applyNumberFormat="1" applyFont="1" applyFill="1" applyBorder="1" applyAlignment="1">
      <alignment horizontal="right" vertical="center" wrapText="1"/>
    </xf>
    <xf numFmtId="164" fontId="43" fillId="5" borderId="1" xfId="1" applyNumberFormat="1" applyFont="1" applyFill="1" applyBorder="1" applyAlignment="1">
      <alignment horizontal="right" vertical="center" wrapText="1"/>
    </xf>
    <xf numFmtId="164" fontId="43" fillId="5" borderId="33" xfId="1" applyNumberFormat="1" applyFont="1" applyFill="1" applyBorder="1" applyAlignment="1">
      <alignment horizontal="right" vertical="center" wrapText="1"/>
    </xf>
    <xf numFmtId="164" fontId="43" fillId="5" borderId="4" xfId="1" applyNumberFormat="1" applyFont="1" applyFill="1" applyBorder="1" applyAlignment="1">
      <alignment horizontal="right" vertical="center" wrapText="1"/>
    </xf>
    <xf numFmtId="164" fontId="42" fillId="5" borderId="33" xfId="1" applyNumberFormat="1" applyFont="1" applyFill="1" applyBorder="1" applyAlignment="1">
      <alignment horizontal="right" vertical="center" wrapText="1"/>
    </xf>
    <xf numFmtId="164" fontId="42" fillId="5" borderId="36" xfId="1" applyNumberFormat="1" applyFont="1" applyFill="1" applyBorder="1" applyAlignment="1">
      <alignment horizontal="right" vertical="center" wrapText="1"/>
    </xf>
    <xf numFmtId="164" fontId="42" fillId="5" borderId="4" xfId="1" applyNumberFormat="1" applyFont="1" applyFill="1" applyBorder="1" applyAlignment="1">
      <alignment horizontal="center" vertical="center" wrapText="1"/>
    </xf>
    <xf numFmtId="164" fontId="42" fillId="5" borderId="4" xfId="1" applyNumberFormat="1" applyFont="1" applyFill="1" applyBorder="1" applyAlignment="1">
      <alignment vertical="center" wrapText="1"/>
    </xf>
    <xf numFmtId="164" fontId="42" fillId="5" borderId="1" xfId="1" applyNumberFormat="1" applyFont="1" applyFill="1" applyBorder="1" applyAlignment="1">
      <alignment vertical="center" wrapText="1"/>
    </xf>
    <xf numFmtId="164" fontId="42" fillId="5" borderId="16" xfId="1" applyNumberFormat="1" applyFont="1" applyFill="1" applyBorder="1" applyAlignment="1">
      <alignment horizontal="right" vertical="center" wrapText="1"/>
    </xf>
    <xf numFmtId="164" fontId="44" fillId="5" borderId="28" xfId="1" applyNumberFormat="1" applyFont="1" applyFill="1" applyBorder="1" applyAlignment="1">
      <alignment vertical="center"/>
    </xf>
    <xf numFmtId="9" fontId="19" fillId="5" borderId="28" xfId="2" applyFont="1" applyFill="1" applyBorder="1" applyAlignment="1">
      <alignment vertical="center"/>
    </xf>
    <xf numFmtId="0" fontId="29" fillId="6" borderId="7" xfId="0" applyFont="1" applyFill="1" applyBorder="1" applyAlignment="1">
      <alignment horizontal="center"/>
    </xf>
    <xf numFmtId="0" fontId="29" fillId="6" borderId="8" xfId="0" applyFont="1" applyFill="1" applyBorder="1" applyAlignment="1">
      <alignment horizontal="center"/>
    </xf>
    <xf numFmtId="0" fontId="29" fillId="6" borderId="16" xfId="0" applyFont="1" applyFill="1" applyBorder="1" applyAlignment="1">
      <alignment horizontal="center"/>
    </xf>
    <xf numFmtId="0" fontId="13" fillId="6" borderId="7" xfId="0" applyFont="1" applyFill="1" applyBorder="1" applyAlignment="1">
      <alignment horizontal="center"/>
    </xf>
    <xf numFmtId="0" fontId="13" fillId="6" borderId="8" xfId="0" applyFont="1" applyFill="1" applyBorder="1" applyAlignment="1">
      <alignment horizontal="center"/>
    </xf>
    <xf numFmtId="0" fontId="13" fillId="6" borderId="16" xfId="0" applyFont="1" applyFill="1" applyBorder="1" applyAlignment="1">
      <alignment horizontal="center"/>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164" fontId="46" fillId="9" borderId="4" xfId="0" applyNumberFormat="1" applyFont="1" applyFill="1" applyBorder="1" applyAlignment="1">
      <alignment horizontal="right" vertical="center" wrapText="1"/>
    </xf>
    <xf numFmtId="0" fontId="47" fillId="0" borderId="0" xfId="0" applyFont="1"/>
    <xf numFmtId="0" fontId="48" fillId="0" borderId="0" xfId="0" applyFont="1"/>
    <xf numFmtId="0" fontId="33" fillId="0" borderId="0" xfId="0" applyFont="1"/>
    <xf numFmtId="0" fontId="2" fillId="0" borderId="1" xfId="0" applyFont="1" applyBorder="1" applyAlignment="1">
      <alignment wrapText="1"/>
    </xf>
    <xf numFmtId="0" fontId="0" fillId="0" borderId="1" xfId="0" applyFont="1" applyBorder="1" applyAlignment="1">
      <alignment wrapText="1"/>
    </xf>
    <xf numFmtId="0" fontId="49" fillId="2" borderId="37" xfId="0" applyFont="1" applyFill="1" applyBorder="1" applyAlignment="1">
      <alignment horizontal="center" vertical="center" wrapText="1"/>
    </xf>
    <xf numFmtId="0" fontId="49" fillId="2" borderId="19" xfId="0" applyFont="1" applyFill="1" applyBorder="1" applyAlignment="1">
      <alignment horizontal="center" vertical="center" wrapText="1"/>
    </xf>
    <xf numFmtId="0" fontId="49" fillId="2" borderId="22" xfId="0" applyFont="1" applyFill="1" applyBorder="1" applyAlignment="1">
      <alignment horizontal="center" vertical="center" wrapText="1"/>
    </xf>
    <xf numFmtId="0" fontId="49" fillId="2" borderId="26" xfId="0" applyFont="1" applyFill="1" applyBorder="1" applyAlignment="1">
      <alignment horizontal="center" vertical="center" wrapText="1"/>
    </xf>
    <xf numFmtId="0" fontId="49" fillId="2" borderId="27" xfId="0" applyFont="1" applyFill="1" applyBorder="1" applyAlignment="1">
      <alignment horizontal="center" vertical="center" wrapText="1"/>
    </xf>
    <xf numFmtId="0" fontId="49" fillId="10" borderId="27" xfId="0" applyFont="1" applyFill="1" applyBorder="1" applyAlignment="1">
      <alignment horizontal="center" vertical="center" wrapText="1"/>
    </xf>
    <xf numFmtId="0" fontId="49" fillId="2" borderId="38" xfId="0" applyFont="1" applyFill="1" applyBorder="1" applyAlignment="1">
      <alignment horizontal="center" vertical="center" wrapText="1"/>
    </xf>
    <xf numFmtId="164" fontId="49" fillId="2" borderId="50" xfId="1" applyNumberFormat="1" applyFont="1" applyFill="1" applyBorder="1" applyAlignment="1">
      <alignment horizontal="center" vertical="center" wrapText="1"/>
    </xf>
    <xf numFmtId="164" fontId="49" fillId="2" borderId="51" xfId="1" applyNumberFormat="1" applyFont="1" applyFill="1" applyBorder="1" applyAlignment="1">
      <alignment horizontal="center" vertical="center" wrapText="1"/>
    </xf>
    <xf numFmtId="164" fontId="49" fillId="2" borderId="52" xfId="1" applyNumberFormat="1" applyFont="1" applyFill="1" applyBorder="1" applyAlignment="1">
      <alignment horizontal="center" vertical="center" wrapText="1"/>
    </xf>
    <xf numFmtId="0" fontId="49" fillId="2" borderId="13" xfId="0" applyFont="1" applyFill="1" applyBorder="1" applyAlignment="1">
      <alignment horizontal="center" vertical="center" wrapText="1"/>
    </xf>
    <xf numFmtId="0" fontId="49" fillId="2" borderId="0" xfId="0" applyFont="1" applyFill="1" applyAlignment="1">
      <alignment horizontal="center" vertical="center" wrapText="1"/>
    </xf>
    <xf numFmtId="0" fontId="49" fillId="2" borderId="43" xfId="0" applyFont="1" applyFill="1" applyBorder="1" applyAlignment="1">
      <alignment horizontal="center" vertical="center" wrapText="1"/>
    </xf>
    <xf numFmtId="0" fontId="49" fillId="2" borderId="20" xfId="0" applyFont="1" applyFill="1" applyBorder="1" applyAlignment="1">
      <alignment horizontal="center" vertical="center" wrapText="1"/>
    </xf>
    <xf numFmtId="0" fontId="49" fillId="2" borderId="11" xfId="0" applyFont="1" applyFill="1" applyBorder="1" applyAlignment="1">
      <alignment horizontal="center" vertical="center" wrapText="1"/>
    </xf>
    <xf numFmtId="0" fontId="49" fillId="2" borderId="24" xfId="0" applyFont="1" applyFill="1" applyBorder="1" applyAlignment="1">
      <alignment horizontal="center" vertical="center" wrapText="1"/>
    </xf>
    <xf numFmtId="0" fontId="49" fillId="10" borderId="24" xfId="0" applyFont="1" applyFill="1" applyBorder="1" applyAlignment="1">
      <alignment horizontal="center" vertical="center" wrapText="1"/>
    </xf>
    <xf numFmtId="0" fontId="49" fillId="2" borderId="24" xfId="0" applyFont="1" applyFill="1" applyBorder="1" applyAlignment="1">
      <alignment horizontal="center" vertical="center" wrapText="1"/>
    </xf>
    <xf numFmtId="164" fontId="49" fillId="2" borderId="22" xfId="1" applyNumberFormat="1" applyFont="1" applyFill="1" applyBorder="1" applyAlignment="1">
      <alignment horizontal="center" vertical="center" wrapText="1"/>
    </xf>
    <xf numFmtId="164" fontId="49" fillId="2" borderId="22" xfId="1" applyNumberFormat="1" applyFont="1" applyFill="1" applyBorder="1" applyAlignment="1">
      <alignment vertical="center" wrapText="1"/>
    </xf>
    <xf numFmtId="0" fontId="49" fillId="2" borderId="25" xfId="0" applyFont="1" applyFill="1" applyBorder="1" applyAlignment="1">
      <alignment horizontal="center" vertical="center" wrapText="1"/>
    </xf>
    <xf numFmtId="164" fontId="49" fillId="2" borderId="23" xfId="1" applyNumberFormat="1" applyFont="1" applyFill="1" applyBorder="1" applyAlignment="1">
      <alignment horizontal="center" vertical="center" wrapText="1"/>
    </xf>
    <xf numFmtId="0" fontId="49" fillId="2" borderId="44" xfId="0" applyFont="1" applyFill="1" applyBorder="1" applyAlignment="1">
      <alignment horizontal="center" vertical="center" wrapText="1"/>
    </xf>
    <xf numFmtId="0" fontId="50" fillId="7" borderId="6" xfId="0" applyFont="1" applyFill="1" applyBorder="1" applyAlignment="1">
      <alignment horizontal="center" vertical="center" wrapText="1"/>
    </xf>
    <xf numFmtId="0" fontId="50" fillId="7" borderId="10" xfId="0" applyFont="1" applyFill="1" applyBorder="1" applyAlignment="1">
      <alignment horizontal="left" vertical="center"/>
    </xf>
    <xf numFmtId="0" fontId="50" fillId="7" borderId="0" xfId="0" applyFont="1" applyFill="1" applyAlignment="1">
      <alignment horizontal="left" vertical="center"/>
    </xf>
    <xf numFmtId="0" fontId="50" fillId="7" borderId="15" xfId="0" applyFont="1" applyFill="1" applyBorder="1" applyAlignment="1">
      <alignment horizontal="left" vertical="center"/>
    </xf>
    <xf numFmtId="0" fontId="51" fillId="7" borderId="1" xfId="0" applyFont="1" applyFill="1" applyBorder="1" applyAlignment="1">
      <alignment horizontal="left" vertical="center"/>
    </xf>
    <xf numFmtId="0" fontId="50" fillId="7" borderId="5" xfId="0" applyFont="1" applyFill="1" applyBorder="1" applyAlignment="1">
      <alignment horizontal="center" vertical="center" wrapText="1"/>
    </xf>
    <xf numFmtId="0" fontId="52" fillId="6" borderId="1" xfId="0" applyFont="1" applyFill="1" applyBorder="1" applyAlignment="1">
      <alignment horizontal="left" vertical="center"/>
    </xf>
    <xf numFmtId="0" fontId="52" fillId="0" borderId="4" xfId="0" applyFont="1" applyBorder="1" applyAlignment="1">
      <alignment horizontal="center" vertical="center" wrapText="1"/>
    </xf>
    <xf numFmtId="0" fontId="53" fillId="0" borderId="4" xfId="0" applyFont="1" applyBorder="1" applyAlignment="1">
      <alignment horizontal="left" vertical="center" wrapText="1"/>
    </xf>
    <xf numFmtId="0" fontId="53" fillId="0" borderId="1" xfId="0" applyFont="1" applyBorder="1" applyAlignment="1">
      <alignment horizontal="left" vertical="center" wrapText="1"/>
    </xf>
    <xf numFmtId="0" fontId="53" fillId="0" borderId="1" xfId="0" applyFont="1" applyBorder="1" applyAlignment="1">
      <alignment vertical="center" wrapText="1"/>
    </xf>
    <xf numFmtId="0" fontId="49" fillId="8" borderId="5" xfId="0" applyFont="1" applyFill="1" applyBorder="1" applyAlignment="1">
      <alignment horizontal="center" vertical="center" wrapText="1"/>
    </xf>
    <xf numFmtId="0" fontId="52" fillId="0" borderId="5" xfId="0" applyFont="1" applyBorder="1" applyAlignment="1">
      <alignment horizontal="left" vertical="center"/>
    </xf>
    <xf numFmtId="0" fontId="52" fillId="10" borderId="5" xfId="0" applyFont="1" applyFill="1" applyBorder="1" applyAlignment="1">
      <alignment horizontal="left" vertical="center"/>
    </xf>
    <xf numFmtId="0" fontId="54" fillId="0" borderId="0" xfId="0" applyFont="1" applyAlignment="1">
      <alignment horizontal="center"/>
    </xf>
    <xf numFmtId="0" fontId="53" fillId="0" borderId="5" xfId="0" applyFont="1" applyBorder="1" applyAlignment="1">
      <alignment horizontal="center" vertical="center" wrapText="1"/>
    </xf>
    <xf numFmtId="0" fontId="55" fillId="5" borderId="1" xfId="0" applyFont="1" applyFill="1" applyBorder="1" applyAlignment="1">
      <alignment horizontal="left" vertical="center"/>
    </xf>
    <xf numFmtId="0" fontId="52" fillId="11" borderId="1" xfId="0" applyFont="1" applyFill="1" applyBorder="1" applyAlignment="1">
      <alignment horizontal="left" vertical="center"/>
    </xf>
    <xf numFmtId="0" fontId="52" fillId="9" borderId="1" xfId="0" applyFont="1" applyFill="1" applyBorder="1" applyAlignment="1">
      <alignment horizontal="left" vertical="center" wrapText="1"/>
    </xf>
    <xf numFmtId="0" fontId="52" fillId="9" borderId="7" xfId="0" applyFont="1" applyFill="1" applyBorder="1" applyAlignment="1">
      <alignment horizontal="left" vertical="center"/>
    </xf>
    <xf numFmtId="0" fontId="52" fillId="0" borderId="1" xfId="0" applyFont="1" applyBorder="1" applyAlignment="1">
      <alignment horizontal="left" vertical="center" wrapText="1"/>
    </xf>
    <xf numFmtId="0" fontId="52" fillId="0" borderId="4" xfId="0" applyFont="1" applyBorder="1" applyAlignment="1">
      <alignment horizontal="center" vertical="center" wrapText="1"/>
    </xf>
    <xf numFmtId="0" fontId="53" fillId="0" borderId="1" xfId="0" applyFont="1" applyBorder="1" applyAlignment="1">
      <alignment horizontal="left" vertical="center" wrapText="1"/>
    </xf>
    <xf numFmtId="0" fontId="49" fillId="10" borderId="5" xfId="0" applyFont="1" applyFill="1" applyBorder="1" applyAlignment="1">
      <alignment horizontal="center" vertical="center" wrapText="1"/>
    </xf>
    <xf numFmtId="164" fontId="56" fillId="5" borderId="1" xfId="1" applyNumberFormat="1" applyFont="1" applyFill="1" applyBorder="1" applyAlignment="1">
      <alignment horizontal="right" vertical="center" wrapText="1"/>
    </xf>
    <xf numFmtId="164" fontId="52" fillId="11" borderId="1" xfId="1" applyNumberFormat="1" applyFont="1" applyFill="1" applyBorder="1" applyAlignment="1">
      <alignment horizontal="right" vertical="center" wrapText="1"/>
    </xf>
    <xf numFmtId="164" fontId="53" fillId="9" borderId="1" xfId="1" applyNumberFormat="1" applyFont="1" applyFill="1" applyBorder="1" applyAlignment="1">
      <alignment horizontal="right" vertical="center" wrapText="1"/>
    </xf>
    <xf numFmtId="0" fontId="52" fillId="0" borderId="5" xfId="0" applyFont="1" applyBorder="1" applyAlignment="1">
      <alignment horizontal="center" vertical="center" wrapText="1"/>
    </xf>
    <xf numFmtId="0" fontId="54" fillId="0" borderId="1" xfId="0" applyFont="1" applyBorder="1" applyAlignment="1">
      <alignment vertical="center" wrapText="1"/>
    </xf>
    <xf numFmtId="0" fontId="54" fillId="0" borderId="1" xfId="0" applyFont="1" applyBorder="1" applyAlignment="1">
      <alignment horizontal="center"/>
    </xf>
    <xf numFmtId="0" fontId="49" fillId="0" borderId="1" xfId="0" applyFont="1" applyBorder="1" applyAlignment="1">
      <alignment horizontal="center" vertical="center" wrapText="1"/>
    </xf>
    <xf numFmtId="0" fontId="49" fillId="4" borderId="5" xfId="0" applyFont="1" applyFill="1" applyBorder="1" applyAlignment="1">
      <alignment horizontal="center" vertical="center" wrapText="1"/>
    </xf>
    <xf numFmtId="0" fontId="49" fillId="8" borderId="1" xfId="0" applyFont="1" applyFill="1" applyBorder="1" applyAlignment="1">
      <alignment horizontal="center" vertical="center" wrapText="1"/>
    </xf>
    <xf numFmtId="164" fontId="53" fillId="9" borderId="7" xfId="1" applyNumberFormat="1" applyFont="1" applyFill="1" applyBorder="1" applyAlignment="1">
      <alignment vertical="center" wrapText="1"/>
    </xf>
    <xf numFmtId="0" fontId="52" fillId="0" borderId="1" xfId="0" applyFont="1" applyBorder="1" applyAlignment="1">
      <alignment horizontal="center" vertical="center" wrapText="1"/>
    </xf>
    <xf numFmtId="0" fontId="53" fillId="0" borderId="53" xfId="0" applyFont="1" applyBorder="1" applyAlignment="1">
      <alignment horizontal="left" vertical="center" wrapText="1"/>
    </xf>
    <xf numFmtId="0" fontId="54" fillId="0" borderId="54" xfId="0" applyFont="1" applyBorder="1" applyAlignment="1">
      <alignment vertical="center" wrapText="1"/>
    </xf>
    <xf numFmtId="0" fontId="53" fillId="0" borderId="54" xfId="0" applyFont="1" applyBorder="1" applyAlignment="1">
      <alignment horizontal="left" vertical="center" wrapText="1"/>
    </xf>
    <xf numFmtId="0" fontId="54" fillId="0" borderId="54" xfId="0" applyFont="1" applyBorder="1" applyAlignment="1">
      <alignment horizontal="center"/>
    </xf>
    <xf numFmtId="0" fontId="49" fillId="8" borderId="54" xfId="0" applyFont="1" applyFill="1" applyBorder="1" applyAlignment="1">
      <alignment horizontal="center" vertical="center" wrapText="1"/>
    </xf>
    <xf numFmtId="0" fontId="49" fillId="0" borderId="54" xfId="0" applyFont="1" applyBorder="1" applyAlignment="1">
      <alignment horizontal="center" vertical="center" wrapText="1"/>
    </xf>
    <xf numFmtId="0" fontId="49" fillId="10" borderId="54" xfId="0" applyFont="1" applyFill="1" applyBorder="1" applyAlignment="1">
      <alignment horizontal="center" vertical="center" wrapText="1"/>
    </xf>
    <xf numFmtId="0" fontId="53" fillId="0" borderId="54" xfId="0" applyFont="1" applyBorder="1" applyAlignment="1">
      <alignment horizontal="center" vertical="center" wrapText="1"/>
    </xf>
    <xf numFmtId="164" fontId="56" fillId="5" borderId="54" xfId="1" applyNumberFormat="1" applyFont="1" applyFill="1" applyBorder="1" applyAlignment="1">
      <alignment horizontal="right" vertical="center" wrapText="1"/>
    </xf>
    <xf numFmtId="164" fontId="52" fillId="11" borderId="54" xfId="1" applyNumberFormat="1" applyFont="1" applyFill="1" applyBorder="1" applyAlignment="1">
      <alignment horizontal="right" vertical="center" wrapText="1"/>
    </xf>
    <xf numFmtId="164" fontId="53" fillId="9" borderId="54" xfId="1" applyNumberFormat="1" applyFont="1" applyFill="1" applyBorder="1" applyAlignment="1">
      <alignment horizontal="right" vertical="center" wrapText="1"/>
    </xf>
    <xf numFmtId="164" fontId="53" fillId="9" borderId="54" xfId="1" applyNumberFormat="1" applyFont="1" applyFill="1" applyBorder="1" applyAlignment="1">
      <alignment vertical="center" wrapText="1"/>
    </xf>
    <xf numFmtId="0" fontId="52" fillId="0" borderId="55" xfId="0" applyFont="1" applyBorder="1" applyAlignment="1">
      <alignment horizontal="left" vertical="center" wrapText="1"/>
    </xf>
    <xf numFmtId="0" fontId="52" fillId="0" borderId="6" xfId="0" applyFont="1" applyBorder="1" applyAlignment="1">
      <alignment horizontal="center" vertical="center" wrapText="1"/>
    </xf>
    <xf numFmtId="0" fontId="53" fillId="0" borderId="6" xfId="0" applyFont="1" applyBorder="1" applyAlignment="1">
      <alignment horizontal="left" vertical="center" wrapText="1"/>
    </xf>
    <xf numFmtId="0" fontId="54" fillId="0" borderId="5" xfId="0" applyFont="1" applyBorder="1" applyAlignment="1">
      <alignment vertical="center" wrapText="1"/>
    </xf>
    <xf numFmtId="0" fontId="53" fillId="0" borderId="5" xfId="0" applyFont="1" applyBorder="1" applyAlignment="1">
      <alignment horizontal="left" vertical="center" wrapText="1"/>
    </xf>
    <xf numFmtId="0" fontId="54" fillId="0" borderId="5" xfId="0" applyFont="1" applyBorder="1" applyAlignment="1">
      <alignment horizontal="center"/>
    </xf>
    <xf numFmtId="0" fontId="49" fillId="0" borderId="5" xfId="0" applyFont="1" applyBorder="1" applyAlignment="1">
      <alignment horizontal="center" vertical="center" wrapText="1"/>
    </xf>
    <xf numFmtId="164" fontId="56" fillId="5" borderId="5" xfId="1" applyNumberFormat="1" applyFont="1" applyFill="1" applyBorder="1" applyAlignment="1">
      <alignment horizontal="right" vertical="center" wrapText="1"/>
    </xf>
    <xf numFmtId="164" fontId="52" fillId="11" borderId="5" xfId="1" applyNumberFormat="1" applyFont="1" applyFill="1" applyBorder="1" applyAlignment="1">
      <alignment horizontal="right" vertical="center" wrapText="1"/>
    </xf>
    <xf numFmtId="164" fontId="53" fillId="9" borderId="5" xfId="1" applyNumberFormat="1" applyFont="1" applyFill="1" applyBorder="1" applyAlignment="1">
      <alignment horizontal="right" vertical="center" wrapText="1"/>
    </xf>
    <xf numFmtId="164" fontId="53" fillId="9" borderId="3" xfId="1" applyNumberFormat="1" applyFont="1" applyFill="1" applyBorder="1" applyAlignment="1">
      <alignment vertical="center" wrapText="1"/>
    </xf>
    <xf numFmtId="0" fontId="49" fillId="10" borderId="1" xfId="0" applyFont="1" applyFill="1" applyBorder="1" applyAlignment="1">
      <alignment horizontal="center" vertical="center" wrapText="1"/>
    </xf>
    <xf numFmtId="0" fontId="57" fillId="0" borderId="1" xfId="0" applyFont="1" applyBorder="1" applyAlignment="1">
      <alignment horizontal="center" vertical="center" wrapText="1"/>
    </xf>
    <xf numFmtId="0" fontId="58" fillId="8" borderId="5" xfId="0" applyFont="1" applyFill="1" applyBorder="1" applyAlignment="1">
      <alignment horizontal="center" vertical="center" wrapText="1"/>
    </xf>
    <xf numFmtId="0" fontId="58" fillId="10" borderId="1" xfId="0" applyFont="1" applyFill="1" applyBorder="1" applyAlignment="1">
      <alignment horizontal="center" vertical="center" wrapText="1"/>
    </xf>
    <xf numFmtId="0" fontId="58" fillId="0" borderId="1" xfId="0" applyFont="1" applyBorder="1" applyAlignment="1">
      <alignment horizontal="left" vertical="center" wrapText="1"/>
    </xf>
    <xf numFmtId="0" fontId="53" fillId="0" borderId="5" xfId="0" applyFont="1" applyBorder="1" applyAlignment="1">
      <alignment horizontal="left" vertical="center" wrapText="1"/>
    </xf>
    <xf numFmtId="0" fontId="53" fillId="0" borderId="1" xfId="0" applyFont="1" applyBorder="1" applyAlignment="1">
      <alignment horizontal="center" vertical="center" wrapText="1"/>
    </xf>
    <xf numFmtId="0" fontId="53" fillId="0" borderId="40" xfId="0" applyFont="1" applyBorder="1" applyAlignment="1">
      <alignment horizontal="left" vertical="center" wrapText="1"/>
    </xf>
    <xf numFmtId="0" fontId="52" fillId="0" borderId="1" xfId="0" applyFont="1" applyBorder="1" applyAlignment="1">
      <alignment wrapText="1"/>
    </xf>
    <xf numFmtId="0" fontId="53" fillId="0" borderId="10" xfId="0" applyFont="1" applyBorder="1" applyAlignment="1">
      <alignment horizontal="left" vertical="center" wrapText="1"/>
    </xf>
    <xf numFmtId="0" fontId="53" fillId="0" borderId="3" xfId="0" applyFont="1" applyBorder="1" applyAlignment="1">
      <alignment horizontal="left" vertical="center" wrapText="1"/>
    </xf>
    <xf numFmtId="164" fontId="59" fillId="5" borderId="1" xfId="1" applyNumberFormat="1" applyFont="1" applyFill="1" applyBorder="1" applyAlignment="1">
      <alignment horizontal="right" vertical="center" wrapText="1"/>
    </xf>
    <xf numFmtId="164" fontId="53" fillId="11" borderId="1" xfId="1" applyNumberFormat="1" applyFont="1" applyFill="1" applyBorder="1" applyAlignment="1">
      <alignment horizontal="right" vertical="center" wrapText="1"/>
    </xf>
    <xf numFmtId="164" fontId="57" fillId="9" borderId="1" xfId="1" applyNumberFormat="1" applyFont="1" applyFill="1" applyBorder="1" applyAlignment="1">
      <alignment horizontal="right" vertical="center" wrapText="1"/>
    </xf>
    <xf numFmtId="164" fontId="60" fillId="9" borderId="7" xfId="1" applyNumberFormat="1" applyFont="1" applyFill="1" applyBorder="1" applyAlignment="1">
      <alignment vertical="center" wrapText="1"/>
    </xf>
    <xf numFmtId="0" fontId="52" fillId="0" borderId="5" xfId="0" applyFont="1" applyBorder="1" applyAlignment="1">
      <alignment vertical="center" wrapText="1"/>
    </xf>
    <xf numFmtId="0" fontId="53" fillId="0" borderId="3" xfId="0" applyFont="1" applyBorder="1" applyAlignment="1">
      <alignment vertical="center" wrapText="1"/>
    </xf>
    <xf numFmtId="0" fontId="61" fillId="3" borderId="17" xfId="0" applyFont="1" applyFill="1" applyBorder="1" applyAlignment="1">
      <alignment horizontal="left" vertical="center" wrapText="1"/>
    </xf>
    <xf numFmtId="164" fontId="62" fillId="5" borderId="32" xfId="1" applyNumberFormat="1" applyFont="1" applyFill="1" applyBorder="1" applyAlignment="1">
      <alignment horizontal="right" vertical="center"/>
    </xf>
    <xf numFmtId="0" fontId="53" fillId="0" borderId="1" xfId="0" applyFont="1" applyBorder="1" applyAlignment="1">
      <alignment wrapText="1"/>
    </xf>
    <xf numFmtId="0" fontId="50" fillId="7" borderId="4" xfId="0" applyFont="1" applyFill="1" applyBorder="1" applyAlignment="1">
      <alignment horizontal="center" vertical="center" wrapText="1"/>
    </xf>
    <xf numFmtId="0" fontId="50" fillId="7" borderId="1" xfId="0" applyFont="1" applyFill="1" applyBorder="1" applyAlignment="1">
      <alignment horizontal="left" vertical="center"/>
    </xf>
    <xf numFmtId="0" fontId="52" fillId="6" borderId="4" xfId="0" applyFont="1" applyFill="1" applyBorder="1" applyAlignment="1">
      <alignment horizontal="left" vertical="center"/>
    </xf>
    <xf numFmtId="0" fontId="54" fillId="0" borderId="6" xfId="0" applyFont="1" applyBorder="1" applyAlignment="1">
      <alignment horizontal="left" vertical="center" wrapText="1"/>
    </xf>
    <xf numFmtId="0" fontId="53" fillId="0" borderId="7" xfId="0" applyFont="1" applyBorder="1" applyAlignment="1">
      <alignment horizontal="center" vertical="center" wrapText="1"/>
    </xf>
    <xf numFmtId="0" fontId="49" fillId="8" borderId="7" xfId="0" applyFont="1" applyFill="1" applyBorder="1" applyAlignment="1">
      <alignment horizontal="center" vertical="center" wrapText="1"/>
    </xf>
    <xf numFmtId="0" fontId="54" fillId="0" borderId="0" xfId="0" applyFont="1" applyAlignment="1">
      <alignment horizontal="left"/>
    </xf>
    <xf numFmtId="0" fontId="49" fillId="0" borderId="7" xfId="0" applyFont="1" applyBorder="1" applyAlignment="1">
      <alignment horizontal="center" vertical="center" wrapText="1"/>
    </xf>
    <xf numFmtId="0" fontId="49" fillId="10" borderId="7" xfId="0" applyFont="1" applyFill="1" applyBorder="1" applyAlignment="1">
      <alignment horizontal="center" vertical="center" wrapText="1"/>
    </xf>
    <xf numFmtId="164" fontId="62" fillId="11" borderId="1" xfId="1" applyNumberFormat="1" applyFont="1" applyFill="1" applyBorder="1" applyAlignment="1">
      <alignment horizontal="right" vertical="center" wrapText="1"/>
    </xf>
    <xf numFmtId="164" fontId="63" fillId="9" borderId="1" xfId="1" applyNumberFormat="1" applyFont="1" applyFill="1" applyBorder="1" applyAlignment="1">
      <alignment horizontal="right" vertical="center" wrapText="1"/>
    </xf>
    <xf numFmtId="0" fontId="49" fillId="4" borderId="7" xfId="0" applyFont="1" applyFill="1" applyBorder="1" applyAlignment="1">
      <alignment horizontal="center" vertical="center" wrapText="1"/>
    </xf>
    <xf numFmtId="164" fontId="59" fillId="5" borderId="33" xfId="1" applyNumberFormat="1" applyFont="1" applyFill="1" applyBorder="1" applyAlignment="1">
      <alignment horizontal="right" vertical="center" wrapText="1"/>
    </xf>
    <xf numFmtId="164" fontId="62" fillId="11" borderId="33" xfId="1" applyNumberFormat="1" applyFont="1" applyFill="1" applyBorder="1" applyAlignment="1">
      <alignment horizontal="right" vertical="center" wrapText="1"/>
    </xf>
    <xf numFmtId="0" fontId="53" fillId="0" borderId="4" xfId="0" applyFont="1" applyBorder="1" applyAlignment="1">
      <alignment horizontal="left" vertical="center" wrapText="1"/>
    </xf>
    <xf numFmtId="0" fontId="53" fillId="10" borderId="7" xfId="0" applyFont="1" applyFill="1" applyBorder="1" applyAlignment="1">
      <alignment horizontal="center" vertical="center" wrapText="1"/>
    </xf>
    <xf numFmtId="164" fontId="57" fillId="9" borderId="5" xfId="1" applyNumberFormat="1" applyFont="1" applyFill="1" applyBorder="1" applyAlignment="1">
      <alignment horizontal="right" vertical="center" wrapText="1"/>
    </xf>
    <xf numFmtId="0" fontId="54" fillId="0" borderId="4" xfId="0" applyFont="1" applyBorder="1" applyAlignment="1">
      <alignment horizontal="left" vertical="center" wrapText="1"/>
    </xf>
    <xf numFmtId="0" fontId="49" fillId="4" borderId="1" xfId="0" applyFont="1" applyFill="1" applyBorder="1" applyAlignment="1">
      <alignment horizontal="center" vertical="center" wrapText="1"/>
    </xf>
    <xf numFmtId="164" fontId="57" fillId="9" borderId="1" xfId="0" applyNumberFormat="1" applyFont="1" applyFill="1" applyBorder="1" applyAlignment="1">
      <alignment horizontal="right" vertical="center" wrapText="1"/>
    </xf>
    <xf numFmtId="0" fontId="53" fillId="0" borderId="4" xfId="0" applyFont="1" applyBorder="1" applyAlignment="1">
      <alignment vertical="center" wrapText="1"/>
    </xf>
    <xf numFmtId="0" fontId="49" fillId="4" borderId="4"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10" borderId="4" xfId="0" applyFont="1" applyFill="1" applyBorder="1" applyAlignment="1">
      <alignment horizontal="center" vertical="center" wrapText="1"/>
    </xf>
    <xf numFmtId="164" fontId="59" fillId="5" borderId="4" xfId="1" applyNumberFormat="1" applyFont="1" applyFill="1" applyBorder="1" applyAlignment="1">
      <alignment horizontal="right" vertical="center" wrapText="1"/>
    </xf>
    <xf numFmtId="164" fontId="54" fillId="9" borderId="4" xfId="0" applyNumberFormat="1" applyFont="1" applyFill="1" applyBorder="1" applyAlignment="1">
      <alignment horizontal="right" vertical="center" wrapText="1"/>
    </xf>
    <xf numFmtId="0" fontId="52" fillId="0" borderId="1" xfId="0" applyFont="1" applyBorder="1" applyAlignment="1">
      <alignment horizontal="center" vertical="center" wrapText="1"/>
    </xf>
    <xf numFmtId="0" fontId="54" fillId="0" borderId="1" xfId="0" applyFont="1" applyBorder="1" applyAlignment="1">
      <alignment horizontal="left" vertical="center" wrapText="1"/>
    </xf>
    <xf numFmtId="0" fontId="52" fillId="0" borderId="34" xfId="0" applyFont="1" applyBorder="1" applyAlignment="1">
      <alignment vertical="center" wrapText="1"/>
    </xf>
    <xf numFmtId="0" fontId="53" fillId="0" borderId="6" xfId="0" applyFont="1" applyBorder="1" applyAlignment="1">
      <alignment vertical="center" wrapText="1"/>
    </xf>
    <xf numFmtId="0" fontId="64" fillId="5" borderId="29" xfId="0" applyFont="1" applyFill="1" applyBorder="1" applyAlignment="1">
      <alignment horizontal="left" vertical="center" wrapText="1"/>
    </xf>
    <xf numFmtId="0" fontId="64" fillId="5" borderId="30" xfId="0" applyFont="1" applyFill="1" applyBorder="1" applyAlignment="1">
      <alignment horizontal="left" vertical="center" wrapText="1"/>
    </xf>
    <xf numFmtId="164" fontId="65" fillId="5" borderId="31" xfId="1" applyNumberFormat="1" applyFont="1" applyFill="1" applyBorder="1" applyAlignment="1">
      <alignment horizontal="right" vertical="center"/>
    </xf>
    <xf numFmtId="164" fontId="62" fillId="11" borderId="31" xfId="1" applyNumberFormat="1" applyFont="1" applyFill="1" applyBorder="1" applyAlignment="1">
      <alignment horizontal="right" vertical="center"/>
    </xf>
    <xf numFmtId="164" fontId="65" fillId="9" borderId="31" xfId="1" applyNumberFormat="1" applyFont="1" applyFill="1" applyBorder="1" applyAlignment="1">
      <alignment horizontal="right" vertical="center"/>
    </xf>
    <xf numFmtId="0" fontId="50" fillId="7" borderId="14" xfId="0" applyFont="1" applyFill="1" applyBorder="1" applyAlignment="1">
      <alignment horizontal="center" vertical="center" wrapText="1"/>
    </xf>
    <xf numFmtId="0" fontId="52" fillId="7" borderId="7" xfId="0" applyFont="1" applyFill="1" applyBorder="1" applyAlignment="1">
      <alignment horizontal="left" vertical="center"/>
    </xf>
    <xf numFmtId="0" fontId="52" fillId="7" borderId="8" xfId="0" applyFont="1" applyFill="1" applyBorder="1" applyAlignment="1">
      <alignment horizontal="left" vertical="center"/>
    </xf>
    <xf numFmtId="0" fontId="52" fillId="7" borderId="16" xfId="0" applyFont="1" applyFill="1" applyBorder="1" applyAlignment="1">
      <alignment horizontal="left" vertical="center"/>
    </xf>
    <xf numFmtId="0" fontId="56" fillId="7" borderId="7" xfId="0" applyFont="1" applyFill="1" applyBorder="1" applyAlignment="1">
      <alignment horizontal="left" vertical="center"/>
    </xf>
    <xf numFmtId="0" fontId="56" fillId="7" borderId="8" xfId="0" applyFont="1" applyFill="1" applyBorder="1" applyAlignment="1">
      <alignment horizontal="left" vertical="center"/>
    </xf>
    <xf numFmtId="0" fontId="56" fillId="7" borderId="16" xfId="0" applyFont="1" applyFill="1" applyBorder="1" applyAlignment="1">
      <alignment horizontal="left" vertical="center"/>
    </xf>
    <xf numFmtId="0" fontId="50" fillId="7" borderId="35" xfId="0" applyFont="1" applyFill="1" applyBorder="1" applyAlignment="1">
      <alignment horizontal="center" vertical="center" wrapText="1"/>
    </xf>
    <xf numFmtId="0" fontId="52" fillId="0" borderId="4" xfId="0" applyFont="1" applyBorder="1" applyAlignment="1">
      <alignment horizontal="left" vertical="center"/>
    </xf>
    <xf numFmtId="0" fontId="52" fillId="0" borderId="1" xfId="0" applyFont="1" applyBorder="1" applyAlignment="1">
      <alignment horizontal="left" vertical="center"/>
    </xf>
    <xf numFmtId="0" fontId="52" fillId="4" borderId="1" xfId="0" applyFont="1" applyFill="1" applyBorder="1" applyAlignment="1">
      <alignment horizontal="center" vertical="center" wrapText="1"/>
    </xf>
    <xf numFmtId="0" fontId="53" fillId="4" borderId="1" xfId="0" applyFont="1" applyFill="1" applyBorder="1" applyAlignment="1">
      <alignment horizontal="left" vertical="center" wrapText="1"/>
    </xf>
    <xf numFmtId="0" fontId="54" fillId="4" borderId="4" xfId="0" applyFont="1" applyFill="1" applyBorder="1" applyAlignment="1">
      <alignment vertical="center" wrapText="1"/>
    </xf>
    <xf numFmtId="0" fontId="53" fillId="4" borderId="4" xfId="0" applyFont="1" applyFill="1" applyBorder="1" applyAlignment="1">
      <alignment vertical="center" wrapText="1"/>
    </xf>
    <xf numFmtId="0" fontId="52" fillId="0" borderId="4" xfId="0" applyFont="1" applyBorder="1" applyAlignment="1">
      <alignment horizontal="left" vertical="center"/>
    </xf>
    <xf numFmtId="0" fontId="52" fillId="10" borderId="6" xfId="0" applyFont="1" applyFill="1" applyBorder="1" applyAlignment="1">
      <alignment horizontal="left" vertical="center"/>
    </xf>
    <xf numFmtId="0" fontId="52" fillId="0" borderId="6" xfId="0" applyFont="1" applyBorder="1" applyAlignment="1">
      <alignment horizontal="left" vertical="center"/>
    </xf>
    <xf numFmtId="0" fontId="53" fillId="0" borderId="6" xfId="0" applyFont="1" applyBorder="1" applyAlignment="1">
      <alignment horizontal="center" vertical="center" wrapText="1"/>
    </xf>
    <xf numFmtId="164" fontId="56" fillId="5" borderId="33" xfId="1" applyNumberFormat="1" applyFont="1" applyFill="1" applyBorder="1" applyAlignment="1">
      <alignment horizontal="right" vertical="center" wrapText="1"/>
    </xf>
    <xf numFmtId="164" fontId="52" fillId="11" borderId="16" xfId="1" applyNumberFormat="1" applyFont="1" applyFill="1" applyBorder="1" applyAlignment="1">
      <alignment horizontal="right" vertical="center" wrapText="1"/>
    </xf>
    <xf numFmtId="164" fontId="53" fillId="9" borderId="7" xfId="1" applyNumberFormat="1" applyFont="1" applyFill="1" applyBorder="1" applyAlignment="1">
      <alignment horizontal="right" vertical="center" wrapText="1"/>
    </xf>
    <xf numFmtId="164" fontId="56" fillId="5" borderId="36" xfId="1" applyNumberFormat="1" applyFont="1" applyFill="1" applyBorder="1" applyAlignment="1">
      <alignment horizontal="right" vertical="center" wrapText="1"/>
    </xf>
    <xf numFmtId="164" fontId="53" fillId="9" borderId="6" xfId="1" applyNumberFormat="1" applyFont="1" applyFill="1" applyBorder="1" applyAlignment="1">
      <alignment horizontal="right" vertical="center" wrapText="1"/>
    </xf>
    <xf numFmtId="164" fontId="56" fillId="5" borderId="4" xfId="1" applyNumberFormat="1" applyFont="1" applyFill="1" applyBorder="1" applyAlignment="1">
      <alignment horizontal="center" vertical="center" wrapText="1"/>
    </xf>
    <xf numFmtId="164" fontId="52" fillId="9" borderId="4" xfId="1" applyNumberFormat="1" applyFont="1" applyFill="1" applyBorder="1" applyAlignment="1">
      <alignment horizontal="left" vertical="center"/>
    </xf>
    <xf numFmtId="164" fontId="53" fillId="9" borderId="1" xfId="1" applyNumberFormat="1" applyFont="1" applyFill="1" applyBorder="1" applyAlignment="1">
      <alignment vertical="center" wrapText="1"/>
    </xf>
    <xf numFmtId="0" fontId="49" fillId="8" borderId="6" xfId="0" applyFont="1" applyFill="1" applyBorder="1" applyAlignment="1">
      <alignment horizontal="center" vertical="center" wrapText="1"/>
    </xf>
    <xf numFmtId="0" fontId="49" fillId="10" borderId="6" xfId="0" applyFont="1" applyFill="1" applyBorder="1" applyAlignment="1">
      <alignment horizontal="center" vertical="center" wrapText="1"/>
    </xf>
    <xf numFmtId="0" fontId="49" fillId="0" borderId="45" xfId="0" applyFont="1" applyBorder="1" applyAlignment="1">
      <alignment horizontal="center" vertical="center" wrapText="1"/>
    </xf>
    <xf numFmtId="0" fontId="49" fillId="0" borderId="30" xfId="0" applyFont="1" applyBorder="1" applyAlignment="1">
      <alignment horizontal="center" vertical="center" wrapText="1"/>
    </xf>
    <xf numFmtId="0" fontId="49" fillId="8" borderId="49" xfId="0" applyFont="1" applyFill="1" applyBorder="1" applyAlignment="1">
      <alignment horizontal="center" vertical="center" wrapText="1"/>
    </xf>
    <xf numFmtId="164" fontId="56" fillId="5" borderId="4" xfId="1" applyNumberFormat="1" applyFont="1" applyFill="1" applyBorder="1" applyAlignment="1">
      <alignment vertical="center" wrapText="1"/>
    </xf>
    <xf numFmtId="0" fontId="53" fillId="4" borderId="36" xfId="0" applyFont="1" applyFill="1" applyBorder="1" applyAlignment="1">
      <alignment horizontal="left" vertical="center" wrapText="1"/>
    </xf>
    <xf numFmtId="0" fontId="49" fillId="0" borderId="46" xfId="0" applyFont="1" applyBorder="1" applyAlignment="1">
      <alignment horizontal="center" vertical="center" wrapText="1"/>
    </xf>
    <xf numFmtId="0" fontId="49" fillId="0" borderId="47" xfId="0" applyFont="1" applyBorder="1" applyAlignment="1">
      <alignment horizontal="center" vertical="center" wrapText="1"/>
    </xf>
    <xf numFmtId="0" fontId="49" fillId="8" borderId="48" xfId="0" applyFont="1" applyFill="1" applyBorder="1" applyAlignment="1">
      <alignment horizontal="center" vertical="center" wrapText="1"/>
    </xf>
    <xf numFmtId="0" fontId="54" fillId="4" borderId="1" xfId="0" applyFont="1" applyFill="1" applyBorder="1" applyAlignment="1">
      <alignment vertical="center" wrapText="1"/>
    </xf>
    <xf numFmtId="0" fontId="53" fillId="4" borderId="1" xfId="0" applyFont="1" applyFill="1" applyBorder="1" applyAlignment="1">
      <alignment vertical="center" wrapText="1"/>
    </xf>
    <xf numFmtId="164" fontId="56" fillId="5" borderId="1" xfId="1" applyNumberFormat="1" applyFont="1" applyFill="1" applyBorder="1" applyAlignment="1">
      <alignment vertical="center" wrapText="1"/>
    </xf>
    <xf numFmtId="0" fontId="52" fillId="4" borderId="4" xfId="0" applyFont="1" applyFill="1" applyBorder="1" applyAlignment="1">
      <alignment horizontal="center" vertical="center" wrapText="1"/>
    </xf>
    <xf numFmtId="164" fontId="56" fillId="5" borderId="16" xfId="1" applyNumberFormat="1" applyFont="1" applyFill="1" applyBorder="1" applyAlignment="1">
      <alignment horizontal="right" vertical="center" wrapText="1"/>
    </xf>
    <xf numFmtId="0" fontId="52" fillId="0" borderId="1" xfId="0" applyFont="1" applyBorder="1" applyAlignment="1">
      <alignment vertical="center" wrapText="1"/>
    </xf>
    <xf numFmtId="0" fontId="52" fillId="4" borderId="5" xfId="0" applyFont="1" applyFill="1" applyBorder="1" applyAlignment="1">
      <alignment horizontal="center" vertical="center" wrapText="1"/>
    </xf>
    <xf numFmtId="0" fontId="58" fillId="0" borderId="1" xfId="0" applyFont="1" applyBorder="1" applyAlignment="1">
      <alignment vertical="center" wrapText="1"/>
    </xf>
    <xf numFmtId="0" fontId="52" fillId="0" borderId="1" xfId="0" applyFont="1" applyBorder="1"/>
    <xf numFmtId="0" fontId="52" fillId="0" borderId="7" xfId="0" applyFont="1" applyBorder="1"/>
    <xf numFmtId="0" fontId="61" fillId="5" borderId="1" xfId="0" applyFont="1" applyFill="1" applyBorder="1" applyAlignment="1">
      <alignment horizontal="left" vertical="center" wrapText="1"/>
    </xf>
    <xf numFmtId="0" fontId="52" fillId="5" borderId="5" xfId="0" applyFont="1" applyFill="1" applyBorder="1" applyAlignment="1">
      <alignment horizontal="left" vertical="center" wrapText="1"/>
    </xf>
    <xf numFmtId="0" fontId="52" fillId="5" borderId="1" xfId="0" applyFont="1" applyFill="1" applyBorder="1" applyAlignment="1">
      <alignment horizontal="left" vertical="center" wrapText="1"/>
    </xf>
    <xf numFmtId="0" fontId="52" fillId="10" borderId="1" xfId="0" applyFont="1" applyFill="1" applyBorder="1" applyAlignment="1">
      <alignment horizontal="left" vertical="center" wrapText="1"/>
    </xf>
    <xf numFmtId="164" fontId="65" fillId="5" borderId="1" xfId="1" applyNumberFormat="1" applyFont="1" applyFill="1" applyBorder="1" applyAlignment="1">
      <alignment horizontal="right" vertical="center"/>
    </xf>
    <xf numFmtId="164" fontId="62" fillId="11" borderId="1" xfId="1" applyNumberFormat="1" applyFont="1" applyFill="1" applyBorder="1" applyAlignment="1">
      <alignment horizontal="right" vertical="center"/>
    </xf>
    <xf numFmtId="164" fontId="62" fillId="9" borderId="1" xfId="1" applyNumberFormat="1" applyFont="1" applyFill="1" applyBorder="1" applyAlignment="1">
      <alignment horizontal="right" vertical="center"/>
    </xf>
    <xf numFmtId="164" fontId="66" fillId="5" borderId="1" xfId="1" applyNumberFormat="1" applyFont="1" applyFill="1" applyBorder="1" applyAlignment="1">
      <alignment horizontal="center" vertical="center" wrapText="1"/>
    </xf>
    <xf numFmtId="0" fontId="53" fillId="0" borderId="0" xfId="0" applyFont="1"/>
    <xf numFmtId="0" fontId="54" fillId="0" borderId="0" xfId="0" applyFont="1"/>
    <xf numFmtId="0" fontId="53" fillId="0" borderId="0" xfId="0" applyFont="1" applyAlignment="1">
      <alignment horizontal="center"/>
    </xf>
    <xf numFmtId="0" fontId="53" fillId="0" borderId="0" xfId="0" applyFont="1" applyAlignment="1">
      <alignment horizontal="center" vertical="center"/>
    </xf>
    <xf numFmtId="164" fontId="63" fillId="0" borderId="0" xfId="1" applyNumberFormat="1" applyFont="1" applyAlignment="1">
      <alignment horizontal="right" vertical="center"/>
    </xf>
    <xf numFmtId="164" fontId="57" fillId="9" borderId="0" xfId="1" applyNumberFormat="1" applyFont="1" applyFill="1" applyAlignment="1">
      <alignment horizontal="right" vertical="center"/>
    </xf>
    <xf numFmtId="164" fontId="60" fillId="9" borderId="0" xfId="1" applyNumberFormat="1" applyFont="1" applyFill="1"/>
    <xf numFmtId="0" fontId="50" fillId="6" borderId="7" xfId="0" applyFont="1" applyFill="1" applyBorder="1" applyAlignment="1">
      <alignment horizontal="center"/>
    </xf>
    <xf numFmtId="0" fontId="50" fillId="6" borderId="8" xfId="0" applyFont="1" applyFill="1" applyBorder="1" applyAlignment="1">
      <alignment horizontal="center"/>
    </xf>
    <xf numFmtId="0" fontId="50" fillId="6" borderId="16" xfId="0" applyFont="1" applyFill="1" applyBorder="1" applyAlignment="1">
      <alignment horizontal="center"/>
    </xf>
    <xf numFmtId="164" fontId="65" fillId="5" borderId="28" xfId="1" applyNumberFormat="1" applyFont="1" applyFill="1" applyBorder="1" applyAlignment="1">
      <alignment vertical="center"/>
    </xf>
    <xf numFmtId="164" fontId="62" fillId="11" borderId="28" xfId="1" applyNumberFormat="1" applyFont="1" applyFill="1" applyBorder="1" applyAlignment="1">
      <alignment vertical="center"/>
    </xf>
    <xf numFmtId="164" fontId="62" fillId="9" borderId="28" xfId="1" applyNumberFormat="1" applyFont="1" applyFill="1" applyBorder="1" applyAlignment="1">
      <alignment vertical="center"/>
    </xf>
    <xf numFmtId="164" fontId="53" fillId="0" borderId="1" xfId="0" applyNumberFormat="1" applyFont="1" applyBorder="1" applyAlignment="1">
      <alignment wrapText="1"/>
    </xf>
    <xf numFmtId="0" fontId="52" fillId="6" borderId="7" xfId="0" applyFont="1" applyFill="1" applyBorder="1" applyAlignment="1">
      <alignment horizontal="center"/>
    </xf>
    <xf numFmtId="0" fontId="52" fillId="6" borderId="8" xfId="0" applyFont="1" applyFill="1" applyBorder="1" applyAlignment="1">
      <alignment horizontal="center"/>
    </xf>
    <xf numFmtId="0" fontId="52" fillId="6" borderId="16" xfId="0" applyFont="1" applyFill="1" applyBorder="1" applyAlignment="1">
      <alignment horizontal="center"/>
    </xf>
    <xf numFmtId="9" fontId="62" fillId="5" borderId="28" xfId="2" applyFont="1" applyFill="1" applyBorder="1" applyAlignment="1">
      <alignment vertical="center"/>
    </xf>
    <xf numFmtId="9" fontId="62" fillId="11" borderId="28" xfId="2" applyFont="1" applyFill="1" applyBorder="1" applyAlignment="1">
      <alignment vertical="center"/>
    </xf>
    <xf numFmtId="9" fontId="62" fillId="9" borderId="12" xfId="2" applyFont="1" applyFill="1" applyBorder="1" applyAlignment="1">
      <alignment vertical="center"/>
    </xf>
    <xf numFmtId="9" fontId="62" fillId="9" borderId="41" xfId="2" applyFont="1" applyFill="1" applyBorder="1" applyAlignment="1">
      <alignment vertical="center"/>
    </xf>
    <xf numFmtId="0" fontId="67" fillId="0" borderId="9" xfId="0" applyFont="1" applyBorder="1" applyAlignment="1">
      <alignment horizontal="center" vertical="center"/>
    </xf>
    <xf numFmtId="0" fontId="67" fillId="0" borderId="21" xfId="0" applyFont="1" applyBorder="1" applyAlignment="1">
      <alignment horizontal="center" vertical="center"/>
    </xf>
    <xf numFmtId="0" fontId="67" fillId="0" borderId="39" xfId="0" applyFont="1" applyBorder="1" applyAlignment="1">
      <alignment horizontal="center" vertical="center"/>
    </xf>
    <xf numFmtId="0" fontId="67" fillId="0" borderId="42" xfId="0" applyFont="1" applyBorder="1" applyAlignment="1">
      <alignment horizontal="center" vertical="center"/>
    </xf>
    <xf numFmtId="0" fontId="68" fillId="0" borderId="0" xfId="0" applyFont="1"/>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Dorothea Garff" id="{C506CF56-DB71-4C20-ACB8-5DE0A72502DF}" userId="S::dgarff@fiti.global::3c402281-b299-42af-8d11-0146690522d8"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9" dT="2025-07-04T19:06:05.23" personId="{C506CF56-DB71-4C20-ACB8-5DE0A72502DF}" id="{A81F8857-023A-4CF8-867E-489A2D976FC9}">
    <text xml:space="preserve">Are these actions already implemented? </text>
  </threadedComment>
  <threadedComment ref="D11" dT="2025-07-04T19:28:32.83" personId="{C506CF56-DB71-4C20-ACB8-5DE0A72502DF}" id="{C6807CF9-1FAF-41B8-B6AE-1AD6301D3B19}">
    <text xml:space="preserve">Perhaps you can add: including the production and publication of the corresponding meeting minutes. </text>
  </threadedComment>
  <threadedComment ref="E13" dT="2025-07-04T19:06:39.15" personId="{C506CF56-DB71-4C20-ACB8-5DE0A72502DF}" id="{8D2022E4-8E88-49FF-8070-BB7321B7318B}">
    <text xml:space="preserve">Are these actions already implemented? </text>
  </threadedComment>
  <threadedComment ref="F14" dT="2025-07-04T19:06:50.75" personId="{C506CF56-DB71-4C20-ACB8-5DE0A72502DF}" id="{52920550-6C77-49CD-8CCF-B656EE985174}">
    <text xml:space="preserve">Are these actions already implemented? </text>
  </threadedComment>
  <threadedComment ref="D16" dT="2025-07-04T19:11:00.24" personId="{C506CF56-DB71-4C20-ACB8-5DE0A72502DF}" id="{521439AA-6167-4F88-80F2-5CE5C9085922}">
    <text xml:space="preserve">Is it possible to get any written commitment from the government, including a clear job description and tasks to be performed, aligned with the annual action plan and FiTI Guidance Note 1 (page 20)? </text>
  </threadedComment>
  <threadedComment ref="D17" dT="2025-07-04T19:13:05.44" personId="{C506CF56-DB71-4C20-ACB8-5DE0A72502DF}" id="{CEB61CB8-A912-4E56-B763-42225D9460D0}">
    <text xml:space="preserve">Tasks to be addressed and planned meetings should be discussed, and the decisions should be included in the relevant meeting minutes. </text>
  </threadedComment>
  <threadedComment ref="C18" dT="2025-07-04T19:23:37.29" personId="{C506CF56-DB71-4C20-ACB8-5DE0A72502DF}" id="{7266B424-4F44-47F5-A138-CD85062B3BE7}">
    <text xml:space="preserve">Would it be possible to get something in writing, such as a call for proposals or Terms of Reference from GIZ / EU? </text>
  </threadedComment>
  <threadedComment ref="D26" dT="2025-07-04T19:26:51.56" personId="{C506CF56-DB71-4C20-ACB8-5DE0A72502DF}" id="{208EDA64-7A93-4C59-AE8C-1F6978D98494}">
    <text xml:space="preserve">I understood that we moved to the production of FiTI Reports in-house (to be produced by the International FiTI Secretariat). Is my understanding wrong, or will this happen later? </text>
  </threadedComment>
  <threadedComment ref="D55" dT="2025-07-04T19:32:20.84" personId="{C506CF56-DB71-4C20-ACB8-5DE0A72502DF}" id="{DAAEA074-8086-4875-9770-12EDD42D89F6}">
    <text>Those activities should be published at least on the internet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52"/>
  <sheetViews>
    <sheetView tabSelected="1" topLeftCell="C1" zoomScale="70" zoomScaleNormal="70" zoomScaleSheetLayoutView="104" workbookViewId="0">
      <selection activeCell="R56" sqref="R56"/>
    </sheetView>
  </sheetViews>
  <sheetFormatPr baseColWidth="10" defaultRowHeight="15.6" x14ac:dyDescent="0.3"/>
  <cols>
    <col min="1" max="1" width="7.77734375" customWidth="1"/>
    <col min="2" max="2" width="30.5546875" customWidth="1"/>
    <col min="3" max="3" width="47.5546875" customWidth="1"/>
    <col min="4" max="4" width="28.5546875" customWidth="1"/>
    <col min="5" max="5" width="6.109375" style="16" customWidth="1"/>
    <col min="6" max="8" width="6" style="16" customWidth="1"/>
    <col min="9" max="9" width="2.88671875" style="16" customWidth="1"/>
    <col min="10" max="13" width="6" style="16" customWidth="1"/>
    <col min="14" max="14" width="23.77734375" style="1" customWidth="1"/>
    <col min="15" max="17" width="22.21875" style="24" customWidth="1"/>
    <col min="18" max="18" width="26.5546875" style="24" customWidth="1"/>
    <col min="19" max="19" width="17.77734375" style="27" customWidth="1"/>
    <col min="20" max="20" width="33.33203125" style="80" customWidth="1"/>
  </cols>
  <sheetData>
    <row r="2" spans="1:20" ht="46.5" customHeight="1" x14ac:dyDescent="0.3">
      <c r="A2" s="146" t="s">
        <v>135</v>
      </c>
      <c r="B2" s="147"/>
      <c r="C2" s="147"/>
      <c r="D2" s="147"/>
      <c r="E2" s="147"/>
      <c r="F2" s="147"/>
      <c r="G2" s="147"/>
      <c r="H2" s="147"/>
      <c r="I2" s="147"/>
      <c r="J2" s="147"/>
      <c r="K2" s="147"/>
      <c r="L2" s="147"/>
      <c r="M2" s="147"/>
      <c r="N2" s="147"/>
      <c r="O2" s="148"/>
      <c r="P2" s="148"/>
      <c r="Q2" s="148"/>
      <c r="R2" s="147"/>
      <c r="S2" s="147"/>
      <c r="T2" s="149"/>
    </row>
    <row r="3" spans="1:20" ht="24.6" customHeight="1" x14ac:dyDescent="0.3">
      <c r="A3" s="187" t="s">
        <v>0</v>
      </c>
      <c r="B3" s="157" t="s">
        <v>1</v>
      </c>
      <c r="C3" s="159" t="s">
        <v>2</v>
      </c>
      <c r="D3" s="159" t="s">
        <v>29</v>
      </c>
      <c r="E3" s="168">
        <v>2026</v>
      </c>
      <c r="F3" s="169"/>
      <c r="G3" s="169"/>
      <c r="H3" s="169"/>
      <c r="I3" s="84"/>
      <c r="J3" s="168">
        <v>2027</v>
      </c>
      <c r="K3" s="169"/>
      <c r="L3" s="169"/>
      <c r="M3" s="169"/>
      <c r="N3" s="166" t="s">
        <v>3</v>
      </c>
      <c r="O3" s="132" t="s">
        <v>134</v>
      </c>
      <c r="P3" s="133"/>
      <c r="Q3" s="134"/>
      <c r="R3" s="155" t="s">
        <v>11</v>
      </c>
      <c r="S3" s="156"/>
      <c r="T3" s="150" t="s">
        <v>10</v>
      </c>
    </row>
    <row r="4" spans="1:20" s="9" customFormat="1" ht="3" customHeight="1" x14ac:dyDescent="0.3">
      <c r="A4" s="188"/>
      <c r="B4" s="157"/>
      <c r="C4" s="159"/>
      <c r="D4" s="159"/>
      <c r="E4" s="170" t="s">
        <v>6</v>
      </c>
      <c r="F4" s="165" t="s">
        <v>7</v>
      </c>
      <c r="G4" s="171" t="s">
        <v>8</v>
      </c>
      <c r="H4" s="165" t="s">
        <v>5</v>
      </c>
      <c r="I4" s="86"/>
      <c r="J4" s="170" t="s">
        <v>6</v>
      </c>
      <c r="K4" s="165" t="s">
        <v>7</v>
      </c>
      <c r="L4" s="171" t="s">
        <v>8</v>
      </c>
      <c r="M4" s="165" t="s">
        <v>5</v>
      </c>
      <c r="N4" s="155"/>
      <c r="O4" s="98"/>
      <c r="P4" s="98"/>
      <c r="Q4" s="98"/>
      <c r="R4" s="155"/>
      <c r="S4" s="156"/>
      <c r="T4" s="151"/>
    </row>
    <row r="5" spans="1:20" s="9" customFormat="1" ht="29.4" customHeight="1" x14ac:dyDescent="0.3">
      <c r="A5" s="188"/>
      <c r="B5" s="158"/>
      <c r="C5" s="160"/>
      <c r="D5" s="160"/>
      <c r="E5" s="167"/>
      <c r="F5" s="160"/>
      <c r="G5" s="172"/>
      <c r="H5" s="160"/>
      <c r="I5" s="87"/>
      <c r="J5" s="167"/>
      <c r="K5" s="160"/>
      <c r="L5" s="172"/>
      <c r="M5" s="160"/>
      <c r="N5" s="167"/>
      <c r="O5" s="99">
        <v>2026</v>
      </c>
      <c r="P5" s="100">
        <v>2027</v>
      </c>
      <c r="Q5" s="100" t="s">
        <v>133</v>
      </c>
      <c r="R5" s="85" t="s">
        <v>35</v>
      </c>
      <c r="S5" s="88" t="s">
        <v>98</v>
      </c>
      <c r="T5" s="152"/>
    </row>
    <row r="6" spans="1:20" ht="24" customHeight="1" x14ac:dyDescent="0.3">
      <c r="A6" s="153">
        <v>1</v>
      </c>
      <c r="B6" s="161" t="s">
        <v>34</v>
      </c>
      <c r="C6" s="162"/>
      <c r="D6" s="162"/>
      <c r="E6" s="162"/>
      <c r="F6" s="162"/>
      <c r="G6" s="162"/>
      <c r="H6" s="162"/>
      <c r="I6" s="162"/>
      <c r="J6" s="162"/>
      <c r="K6" s="162"/>
      <c r="L6" s="162"/>
      <c r="M6" s="162"/>
      <c r="N6" s="162"/>
      <c r="O6" s="162"/>
      <c r="P6" s="162"/>
      <c r="Q6" s="162"/>
      <c r="R6" s="162"/>
      <c r="S6" s="162"/>
      <c r="T6" s="163"/>
    </row>
    <row r="7" spans="1:20" ht="27.75" customHeight="1" x14ac:dyDescent="0.3">
      <c r="A7" s="153"/>
      <c r="B7" s="164" t="s">
        <v>36</v>
      </c>
      <c r="C7" s="164"/>
      <c r="D7" s="164"/>
      <c r="E7" s="164"/>
      <c r="F7" s="164"/>
      <c r="G7" s="164"/>
      <c r="H7" s="164"/>
      <c r="I7" s="164"/>
      <c r="J7" s="164"/>
      <c r="K7" s="164"/>
      <c r="L7" s="164"/>
      <c r="M7" s="164"/>
      <c r="N7" s="164"/>
      <c r="O7" s="164"/>
      <c r="P7" s="164"/>
      <c r="Q7" s="164"/>
      <c r="R7" s="164"/>
      <c r="S7" s="164"/>
      <c r="T7" s="164"/>
    </row>
    <row r="8" spans="1:20" ht="35.25" customHeight="1" x14ac:dyDescent="0.3">
      <c r="A8" s="154"/>
      <c r="B8" s="173" t="s">
        <v>67</v>
      </c>
      <c r="C8" s="173"/>
      <c r="D8" s="173"/>
      <c r="E8" s="173"/>
      <c r="F8" s="173"/>
      <c r="G8" s="173"/>
      <c r="H8" s="173"/>
      <c r="I8" s="173"/>
      <c r="J8" s="173"/>
      <c r="K8" s="173"/>
      <c r="L8" s="173"/>
      <c r="M8" s="173"/>
      <c r="N8" s="173"/>
      <c r="O8" s="173"/>
      <c r="P8" s="173"/>
      <c r="Q8" s="173"/>
      <c r="R8" s="173"/>
      <c r="S8" s="173"/>
      <c r="T8" s="173"/>
    </row>
    <row r="9" spans="1:20" ht="49.8" customHeight="1" x14ac:dyDescent="0.3">
      <c r="A9" s="72" t="s">
        <v>13</v>
      </c>
      <c r="B9" s="71" t="s">
        <v>62</v>
      </c>
      <c r="C9" s="6" t="s">
        <v>110</v>
      </c>
      <c r="D9" s="3" t="s">
        <v>109</v>
      </c>
      <c r="E9" s="23" t="s">
        <v>4</v>
      </c>
      <c r="F9" s="23" t="s">
        <v>4</v>
      </c>
      <c r="G9" s="58"/>
      <c r="H9" s="58"/>
      <c r="I9" s="65"/>
      <c r="J9" s="58"/>
      <c r="K9" s="58"/>
      <c r="L9" s="58"/>
      <c r="N9" s="20" t="s">
        <v>38</v>
      </c>
      <c r="O9" s="195"/>
      <c r="P9" s="195"/>
      <c r="Q9" s="121"/>
      <c r="R9" s="103"/>
      <c r="S9" s="104"/>
      <c r="T9" s="81" t="s">
        <v>95</v>
      </c>
    </row>
    <row r="10" spans="1:20" ht="57.6" customHeight="1" x14ac:dyDescent="0.3">
      <c r="A10" s="136" t="s">
        <v>14</v>
      </c>
      <c r="B10" s="174" t="s">
        <v>37</v>
      </c>
      <c r="C10" s="3" t="s">
        <v>70</v>
      </c>
      <c r="D10" s="3" t="s">
        <v>118</v>
      </c>
      <c r="E10" s="23" t="s">
        <v>4</v>
      </c>
      <c r="F10" s="23" t="s">
        <v>4</v>
      </c>
      <c r="G10" s="23" t="s">
        <v>4</v>
      </c>
      <c r="H10" s="23" t="s">
        <v>4</v>
      </c>
      <c r="I10" s="42"/>
      <c r="J10" s="23" t="s">
        <v>4</v>
      </c>
      <c r="K10" s="23" t="s">
        <v>4</v>
      </c>
      <c r="L10" s="23" t="s">
        <v>4</v>
      </c>
      <c r="M10" s="23" t="s">
        <v>4</v>
      </c>
      <c r="N10" s="20" t="s">
        <v>38</v>
      </c>
      <c r="O10" s="196">
        <f>65000*4</f>
        <v>260000</v>
      </c>
      <c r="P10" s="196">
        <f>O10</f>
        <v>260000</v>
      </c>
      <c r="Q10" s="122">
        <f t="shared" ref="Q10:Q20" si="0">P10+O10</f>
        <v>520000</v>
      </c>
      <c r="R10" s="105">
        <f>65000*4</f>
        <v>260000</v>
      </c>
      <c r="S10" s="105">
        <f>65000*4</f>
        <v>260000</v>
      </c>
      <c r="T10" s="81" t="s">
        <v>31</v>
      </c>
    </row>
    <row r="11" spans="1:20" ht="54" customHeight="1" x14ac:dyDescent="0.3">
      <c r="A11" s="138"/>
      <c r="B11" s="174"/>
      <c r="C11" s="50" t="s">
        <v>111</v>
      </c>
      <c r="D11" s="6" t="s">
        <v>112</v>
      </c>
      <c r="E11" s="19"/>
      <c r="F11" s="19"/>
      <c r="G11" s="19"/>
      <c r="H11" s="47"/>
      <c r="I11" s="42"/>
      <c r="J11" s="61"/>
      <c r="K11" s="61"/>
      <c r="L11" s="61"/>
      <c r="M11" s="21" t="s">
        <v>4</v>
      </c>
      <c r="N11" s="20" t="s">
        <v>38</v>
      </c>
      <c r="O11" s="196"/>
      <c r="P11" s="196">
        <v>60000</v>
      </c>
      <c r="Q11" s="122">
        <f t="shared" si="0"/>
        <v>60000</v>
      </c>
      <c r="R11" s="105"/>
      <c r="S11" s="106">
        <f>Q11</f>
        <v>60000</v>
      </c>
      <c r="T11" s="81" t="s">
        <v>31</v>
      </c>
    </row>
    <row r="12" spans="1:20" ht="62.4" x14ac:dyDescent="0.3">
      <c r="A12" s="72" t="s">
        <v>17</v>
      </c>
      <c r="B12" s="71" t="s">
        <v>114</v>
      </c>
      <c r="C12" s="50" t="s">
        <v>115</v>
      </c>
      <c r="D12" s="6" t="s">
        <v>113</v>
      </c>
      <c r="F12" s="23" t="s">
        <v>4</v>
      </c>
      <c r="G12" s="19"/>
      <c r="H12" s="47"/>
      <c r="I12" s="42"/>
      <c r="J12" s="49"/>
      <c r="K12" s="49"/>
      <c r="L12" s="49"/>
      <c r="M12" s="49"/>
      <c r="N12" s="20" t="s">
        <v>38</v>
      </c>
      <c r="O12" s="197">
        <v>176000</v>
      </c>
      <c r="P12" s="197"/>
      <c r="Q12" s="122">
        <f t="shared" si="0"/>
        <v>176000</v>
      </c>
      <c r="R12" s="107"/>
      <c r="S12" s="106">
        <f>Q12</f>
        <v>176000</v>
      </c>
      <c r="T12" s="81"/>
    </row>
    <row r="13" spans="1:20" ht="59.55" customHeight="1" x14ac:dyDescent="0.3">
      <c r="A13" s="136" t="s">
        <v>18</v>
      </c>
      <c r="B13" s="143" t="s">
        <v>68</v>
      </c>
      <c r="C13" s="50" t="s">
        <v>132</v>
      </c>
      <c r="D13" s="6" t="s">
        <v>89</v>
      </c>
      <c r="E13" s="23" t="s">
        <v>4</v>
      </c>
      <c r="F13" s="19"/>
      <c r="G13" s="19"/>
      <c r="H13" s="47"/>
      <c r="I13" s="43"/>
      <c r="J13" s="47"/>
      <c r="K13" s="47"/>
      <c r="L13" s="47"/>
      <c r="M13" s="47"/>
      <c r="N13" s="4" t="s">
        <v>39</v>
      </c>
      <c r="O13" s="197">
        <f>25000*12</f>
        <v>300000</v>
      </c>
      <c r="P13" s="197">
        <f>25000*12</f>
        <v>300000</v>
      </c>
      <c r="Q13" s="122">
        <f t="shared" si="0"/>
        <v>600000</v>
      </c>
      <c r="R13" s="107">
        <f>Q13</f>
        <v>600000</v>
      </c>
      <c r="S13" s="106"/>
      <c r="T13" s="81" t="s">
        <v>119</v>
      </c>
    </row>
    <row r="14" spans="1:20" s="76" customFormat="1" ht="54" customHeight="1" x14ac:dyDescent="0.3">
      <c r="A14" s="137"/>
      <c r="B14" s="144"/>
      <c r="C14" s="3" t="s">
        <v>87</v>
      </c>
      <c r="D14" s="6" t="s">
        <v>88</v>
      </c>
      <c r="E14" s="23" t="s">
        <v>4</v>
      </c>
      <c r="F14" s="23" t="s">
        <v>4</v>
      </c>
      <c r="G14" s="23" t="s">
        <v>4</v>
      </c>
      <c r="H14" s="23" t="s">
        <v>4</v>
      </c>
      <c r="I14" s="43"/>
      <c r="J14" s="23" t="s">
        <v>4</v>
      </c>
      <c r="K14" s="23" t="s">
        <v>4</v>
      </c>
      <c r="L14" s="23" t="s">
        <v>4</v>
      </c>
      <c r="M14" s="23" t="s">
        <v>4</v>
      </c>
      <c r="N14" s="75"/>
      <c r="O14" s="197"/>
      <c r="P14" s="197"/>
      <c r="Q14" s="122">
        <f t="shared" si="0"/>
        <v>0</v>
      </c>
      <c r="R14" s="107"/>
      <c r="S14" s="106"/>
      <c r="T14" s="95" t="s">
        <v>96</v>
      </c>
    </row>
    <row r="15" spans="1:20" s="76" customFormat="1" ht="45" customHeight="1" x14ac:dyDescent="0.3">
      <c r="A15" s="137"/>
      <c r="B15" s="144"/>
      <c r="C15" s="3" t="s">
        <v>97</v>
      </c>
      <c r="D15" s="6" t="s">
        <v>116</v>
      </c>
      <c r="E15" s="23" t="s">
        <v>4</v>
      </c>
      <c r="F15" s="23" t="s">
        <v>4</v>
      </c>
      <c r="G15" s="73"/>
      <c r="H15" s="73"/>
      <c r="I15" s="74"/>
      <c r="J15" s="73"/>
      <c r="K15" s="73"/>
      <c r="L15" s="73"/>
      <c r="M15" s="73"/>
      <c r="N15" s="75"/>
      <c r="O15" s="197">
        <v>95000</v>
      </c>
      <c r="P15" s="197"/>
      <c r="Q15" s="122">
        <f t="shared" si="0"/>
        <v>95000</v>
      </c>
      <c r="R15" s="107">
        <f>Q15</f>
        <v>95000</v>
      </c>
      <c r="S15" s="106"/>
      <c r="T15" s="82"/>
    </row>
    <row r="16" spans="1:20" ht="46.8" x14ac:dyDescent="0.3">
      <c r="A16" s="138"/>
      <c r="B16" s="145"/>
      <c r="C16" s="3" t="s">
        <v>86</v>
      </c>
      <c r="D16" s="6" t="s">
        <v>117</v>
      </c>
      <c r="E16" s="21" t="s">
        <v>4</v>
      </c>
      <c r="F16" s="21" t="s">
        <v>4</v>
      </c>
      <c r="G16" s="21" t="s">
        <v>4</v>
      </c>
      <c r="H16" s="21" t="s">
        <v>4</v>
      </c>
      <c r="I16" s="43"/>
      <c r="J16" s="21" t="s">
        <v>4</v>
      </c>
      <c r="K16" s="21" t="s">
        <v>4</v>
      </c>
      <c r="L16" s="21" t="s">
        <v>4</v>
      </c>
      <c r="M16" s="21" t="s">
        <v>4</v>
      </c>
      <c r="N16" s="4" t="s">
        <v>39</v>
      </c>
      <c r="O16" s="197"/>
      <c r="P16" s="197"/>
      <c r="Q16" s="122">
        <f t="shared" si="0"/>
        <v>0</v>
      </c>
      <c r="R16" s="107"/>
      <c r="S16" s="106"/>
      <c r="T16" s="81" t="s">
        <v>95</v>
      </c>
    </row>
    <row r="17" spans="1:20" ht="46.8" x14ac:dyDescent="0.3">
      <c r="A17" s="136" t="s">
        <v>19</v>
      </c>
      <c r="B17" s="139" t="s">
        <v>71</v>
      </c>
      <c r="C17" s="3" t="s">
        <v>60</v>
      </c>
      <c r="D17" s="6" t="s">
        <v>58</v>
      </c>
      <c r="E17" s="21" t="s">
        <v>4</v>
      </c>
      <c r="F17" s="21" t="s">
        <v>4</v>
      </c>
      <c r="G17" s="21" t="s">
        <v>4</v>
      </c>
      <c r="H17" s="21" t="s">
        <v>4</v>
      </c>
      <c r="I17" s="43"/>
      <c r="J17" s="21" t="s">
        <v>4</v>
      </c>
      <c r="K17" s="21" t="s">
        <v>4</v>
      </c>
      <c r="L17" s="21" t="s">
        <v>4</v>
      </c>
      <c r="M17" s="21" t="s">
        <v>4</v>
      </c>
      <c r="N17" s="4" t="s">
        <v>40</v>
      </c>
      <c r="O17" s="197"/>
      <c r="P17" s="197"/>
      <c r="Q17" s="122">
        <f t="shared" si="0"/>
        <v>0</v>
      </c>
      <c r="R17" s="107"/>
      <c r="S17" s="106"/>
      <c r="T17" s="57" t="s">
        <v>32</v>
      </c>
    </row>
    <row r="18" spans="1:20" ht="31.2" x14ac:dyDescent="0.3">
      <c r="A18" s="137"/>
      <c r="B18" s="140"/>
      <c r="C18" s="3" t="s">
        <v>61</v>
      </c>
      <c r="D18" s="6" t="s">
        <v>59</v>
      </c>
      <c r="E18" s="21" t="s">
        <v>4</v>
      </c>
      <c r="F18" s="21" t="s">
        <v>4</v>
      </c>
      <c r="G18" s="21" t="s">
        <v>4</v>
      </c>
      <c r="H18" s="21" t="s">
        <v>4</v>
      </c>
      <c r="I18" s="43"/>
      <c r="J18" s="21" t="s">
        <v>4</v>
      </c>
      <c r="K18" s="21" t="s">
        <v>4</v>
      </c>
      <c r="L18" s="21" t="s">
        <v>4</v>
      </c>
      <c r="M18" s="21" t="s">
        <v>4</v>
      </c>
      <c r="N18" s="4" t="s">
        <v>16</v>
      </c>
      <c r="O18" s="197"/>
      <c r="P18" s="197"/>
      <c r="Q18" s="121"/>
      <c r="R18" s="107"/>
      <c r="S18" s="106"/>
      <c r="T18" s="57" t="s">
        <v>95</v>
      </c>
    </row>
    <row r="19" spans="1:20" ht="46.8" x14ac:dyDescent="0.3">
      <c r="A19" s="137"/>
      <c r="B19" s="140"/>
      <c r="C19" s="3" t="s">
        <v>72</v>
      </c>
      <c r="D19" s="6" t="s">
        <v>22</v>
      </c>
      <c r="E19" s="21" t="s">
        <v>4</v>
      </c>
      <c r="F19" s="21" t="s">
        <v>4</v>
      </c>
      <c r="G19" s="21" t="s">
        <v>4</v>
      </c>
      <c r="H19" s="21" t="s">
        <v>4</v>
      </c>
      <c r="I19" s="43"/>
      <c r="J19" s="21" t="s">
        <v>4</v>
      </c>
      <c r="K19" s="21" t="s">
        <v>4</v>
      </c>
      <c r="L19" s="21" t="s">
        <v>4</v>
      </c>
      <c r="M19" s="21" t="s">
        <v>4</v>
      </c>
      <c r="N19" s="4" t="s">
        <v>40</v>
      </c>
      <c r="O19" s="197"/>
      <c r="P19" s="197"/>
      <c r="Q19" s="122">
        <f t="shared" si="0"/>
        <v>0</v>
      </c>
      <c r="R19" s="107"/>
      <c r="S19" s="106"/>
      <c r="T19" s="57" t="s">
        <v>95</v>
      </c>
    </row>
    <row r="20" spans="1:20" ht="31.2" x14ac:dyDescent="0.3">
      <c r="A20" s="138"/>
      <c r="B20" s="141"/>
      <c r="C20" s="3" t="s">
        <v>74</v>
      </c>
      <c r="D20" s="6" t="s">
        <v>73</v>
      </c>
      <c r="E20" s="21" t="s">
        <v>4</v>
      </c>
      <c r="F20" s="21" t="s">
        <v>4</v>
      </c>
      <c r="G20" s="21" t="s">
        <v>4</v>
      </c>
      <c r="H20" s="21" t="s">
        <v>4</v>
      </c>
      <c r="I20" s="43"/>
      <c r="J20" s="21" t="s">
        <v>4</v>
      </c>
      <c r="K20" s="21" t="s">
        <v>4</v>
      </c>
      <c r="L20" s="21" t="s">
        <v>4</v>
      </c>
      <c r="M20" s="21" t="s">
        <v>4</v>
      </c>
      <c r="N20" s="4" t="s">
        <v>16</v>
      </c>
      <c r="O20" s="198"/>
      <c r="P20" s="198"/>
      <c r="Q20" s="123">
        <f t="shared" si="0"/>
        <v>0</v>
      </c>
      <c r="R20" s="108"/>
      <c r="S20" s="109"/>
      <c r="T20" s="57" t="s">
        <v>95</v>
      </c>
    </row>
    <row r="21" spans="1:20" ht="21" x14ac:dyDescent="0.3">
      <c r="A21" s="41"/>
      <c r="B21" s="39"/>
      <c r="C21" s="186" t="s">
        <v>24</v>
      </c>
      <c r="D21" s="186"/>
      <c r="E21" s="186"/>
      <c r="F21" s="186"/>
      <c r="G21" s="186"/>
      <c r="H21" s="186"/>
      <c r="I21" s="186"/>
      <c r="J21" s="186"/>
      <c r="K21" s="186"/>
      <c r="L21" s="186"/>
      <c r="M21" s="186"/>
      <c r="N21" s="186"/>
      <c r="O21" s="40">
        <f t="shared" ref="O21:Q21" si="1">SUM(O9:O20)</f>
        <v>831000</v>
      </c>
      <c r="P21" s="40">
        <f t="shared" si="1"/>
        <v>620000</v>
      </c>
      <c r="Q21" s="40">
        <f t="shared" si="1"/>
        <v>1451000</v>
      </c>
      <c r="R21" s="40">
        <f t="shared" ref="R21:S21" si="2">SUM(R9:R20)</f>
        <v>955000</v>
      </c>
      <c r="S21" s="40">
        <f t="shared" si="2"/>
        <v>496000</v>
      </c>
      <c r="T21" s="78"/>
    </row>
    <row r="22" spans="1:20" s="10" customFormat="1" ht="22.5" customHeight="1" x14ac:dyDescent="0.3">
      <c r="A22" s="191">
        <v>2</v>
      </c>
      <c r="B22" s="184" t="s">
        <v>46</v>
      </c>
      <c r="C22" s="184"/>
      <c r="D22" s="184"/>
      <c r="E22" s="184"/>
      <c r="F22" s="184"/>
      <c r="G22" s="184"/>
      <c r="H22" s="184"/>
      <c r="I22" s="184"/>
      <c r="J22" s="184"/>
      <c r="K22" s="184"/>
      <c r="L22" s="184"/>
      <c r="M22" s="184"/>
      <c r="N22" s="184"/>
      <c r="O22" s="184"/>
      <c r="P22" s="184"/>
      <c r="Q22" s="184"/>
      <c r="R22" s="184"/>
      <c r="S22" s="184"/>
      <c r="T22" s="184"/>
    </row>
    <row r="23" spans="1:20" s="10" customFormat="1" ht="24.75" customHeight="1" x14ac:dyDescent="0.3">
      <c r="A23" s="153"/>
      <c r="B23" s="164" t="s">
        <v>53</v>
      </c>
      <c r="C23" s="164"/>
      <c r="D23" s="164"/>
      <c r="E23" s="164"/>
      <c r="F23" s="164"/>
      <c r="G23" s="164"/>
      <c r="H23" s="164"/>
      <c r="I23" s="164"/>
      <c r="J23" s="164"/>
      <c r="K23" s="164"/>
      <c r="L23" s="164"/>
      <c r="M23" s="164"/>
      <c r="N23" s="164"/>
      <c r="O23" s="164"/>
      <c r="P23" s="164"/>
      <c r="Q23" s="164"/>
      <c r="R23" s="164"/>
      <c r="S23" s="164"/>
      <c r="T23" s="164"/>
    </row>
    <row r="24" spans="1:20" s="10" customFormat="1" ht="26.25" customHeight="1" x14ac:dyDescent="0.3">
      <c r="A24" s="153"/>
      <c r="B24" s="173" t="s">
        <v>50</v>
      </c>
      <c r="C24" s="173"/>
      <c r="D24" s="173"/>
      <c r="E24" s="185"/>
      <c r="F24" s="185"/>
      <c r="G24" s="185"/>
      <c r="H24" s="185"/>
      <c r="I24" s="185"/>
      <c r="J24" s="185"/>
      <c r="K24" s="185"/>
      <c r="L24" s="185"/>
      <c r="M24" s="185"/>
      <c r="N24" s="185"/>
      <c r="O24" s="173"/>
      <c r="P24" s="173"/>
      <c r="Q24" s="173"/>
      <c r="R24" s="173"/>
      <c r="S24" s="173"/>
      <c r="T24" s="173"/>
    </row>
    <row r="25" spans="1:20" s="10" customFormat="1" ht="58.8" customHeight="1" x14ac:dyDescent="0.3">
      <c r="A25" s="137" t="s">
        <v>91</v>
      </c>
      <c r="B25" s="130" t="s">
        <v>75</v>
      </c>
      <c r="C25" s="3" t="s">
        <v>33</v>
      </c>
      <c r="D25" s="3" t="s">
        <v>51</v>
      </c>
      <c r="E25" s="30"/>
      <c r="F25" s="29" t="s">
        <v>4</v>
      </c>
      <c r="H25" s="48"/>
      <c r="I25" s="46"/>
      <c r="J25" s="48"/>
      <c r="K25" s="29" t="s">
        <v>4</v>
      </c>
      <c r="L25" s="48"/>
      <c r="M25" s="48"/>
      <c r="N25" s="3" t="s">
        <v>41</v>
      </c>
      <c r="O25" s="198"/>
      <c r="P25" s="198"/>
      <c r="Q25" s="124"/>
      <c r="R25" s="110"/>
      <c r="S25" s="109"/>
      <c r="T25" s="57" t="s">
        <v>21</v>
      </c>
    </row>
    <row r="26" spans="1:20" s="10" customFormat="1" ht="46.8" x14ac:dyDescent="0.3">
      <c r="A26" s="137"/>
      <c r="B26" s="130"/>
      <c r="C26" s="3" t="s">
        <v>76</v>
      </c>
      <c r="D26" s="50" t="s">
        <v>77</v>
      </c>
      <c r="E26" s="30"/>
      <c r="F26" s="29" t="s">
        <v>4</v>
      </c>
      <c r="G26" s="64"/>
      <c r="H26" s="48"/>
      <c r="I26" s="46"/>
      <c r="J26" s="48"/>
      <c r="K26" s="48"/>
      <c r="L26" s="29" t="s">
        <v>4</v>
      </c>
      <c r="M26" s="48"/>
      <c r="N26" s="3" t="s">
        <v>42</v>
      </c>
      <c r="O26" s="199">
        <v>1480000</v>
      </c>
      <c r="P26" s="199">
        <f>O26</f>
        <v>1480000</v>
      </c>
      <c r="Q26" s="125">
        <f>O26+P26</f>
        <v>2960000</v>
      </c>
      <c r="R26" s="107">
        <f>Q26</f>
        <v>2960000</v>
      </c>
      <c r="S26" s="109"/>
      <c r="T26" s="57" t="s">
        <v>20</v>
      </c>
    </row>
    <row r="27" spans="1:20" ht="63" customHeight="1" x14ac:dyDescent="0.3">
      <c r="A27" s="137" t="s">
        <v>92</v>
      </c>
      <c r="B27" s="143" t="s">
        <v>23</v>
      </c>
      <c r="C27" s="3" t="s">
        <v>30</v>
      </c>
      <c r="D27" s="3" t="s">
        <v>78</v>
      </c>
      <c r="E27" s="30"/>
      <c r="F27" s="30"/>
      <c r="G27" s="29" t="s">
        <v>4</v>
      </c>
      <c r="H27" s="30"/>
      <c r="I27" s="45"/>
      <c r="J27" s="30"/>
      <c r="K27" s="30"/>
      <c r="L27" s="30"/>
      <c r="M27" s="30"/>
      <c r="N27" s="3" t="s">
        <v>41</v>
      </c>
      <c r="O27" s="199"/>
      <c r="P27" s="199"/>
      <c r="Q27" s="125">
        <f t="shared" ref="Q27:Q33" si="3">O27+P27</f>
        <v>0</v>
      </c>
      <c r="R27" s="111"/>
      <c r="S27" s="109"/>
      <c r="T27" s="57" t="s">
        <v>120</v>
      </c>
    </row>
    <row r="28" spans="1:20" ht="90.75" customHeight="1" x14ac:dyDescent="0.3">
      <c r="A28" s="137"/>
      <c r="B28" s="144"/>
      <c r="C28" s="3" t="s">
        <v>79</v>
      </c>
      <c r="D28" s="3" t="s">
        <v>80</v>
      </c>
      <c r="E28" s="48"/>
      <c r="F28" s="48"/>
      <c r="G28" s="29" t="s">
        <v>4</v>
      </c>
      <c r="I28" s="46"/>
      <c r="J28" s="64"/>
      <c r="K28" s="64"/>
      <c r="L28" s="29" t="s">
        <v>4</v>
      </c>
      <c r="M28" s="64"/>
      <c r="N28" s="3" t="s">
        <v>41</v>
      </c>
      <c r="O28" s="199"/>
      <c r="P28" s="199"/>
      <c r="Q28" s="125">
        <f t="shared" si="3"/>
        <v>0</v>
      </c>
      <c r="R28" s="111"/>
      <c r="S28" s="109"/>
      <c r="T28" s="57" t="s">
        <v>95</v>
      </c>
    </row>
    <row r="29" spans="1:20" ht="85.05" customHeight="1" x14ac:dyDescent="0.3">
      <c r="A29" s="137" t="s">
        <v>93</v>
      </c>
      <c r="B29" s="129" t="s">
        <v>63</v>
      </c>
      <c r="C29" s="3" t="s">
        <v>85</v>
      </c>
      <c r="D29" s="3" t="s">
        <v>28</v>
      </c>
      <c r="E29" s="47"/>
      <c r="F29" s="47"/>
      <c r="G29" s="47"/>
      <c r="H29" s="21" t="s">
        <v>4</v>
      </c>
      <c r="I29" s="43"/>
      <c r="J29" s="17"/>
      <c r="K29" s="17"/>
      <c r="L29" s="17"/>
      <c r="M29" s="21" t="s">
        <v>4</v>
      </c>
      <c r="N29" s="3" t="s">
        <v>43</v>
      </c>
      <c r="O29" s="198"/>
      <c r="P29" s="198"/>
      <c r="Q29" s="125">
        <f t="shared" si="3"/>
        <v>0</v>
      </c>
      <c r="R29" s="112"/>
      <c r="S29" s="109"/>
      <c r="T29" s="57" t="s">
        <v>95</v>
      </c>
    </row>
    <row r="30" spans="1:20" ht="62.4" x14ac:dyDescent="0.3">
      <c r="A30" s="137"/>
      <c r="B30" s="130"/>
      <c r="C30" s="5" t="s">
        <v>44</v>
      </c>
      <c r="D30" s="5" t="s">
        <v>52</v>
      </c>
      <c r="E30" s="59"/>
      <c r="F30" s="59"/>
      <c r="G30" s="59"/>
      <c r="H30" s="22" t="s">
        <v>4</v>
      </c>
      <c r="I30" s="44"/>
      <c r="J30" s="59"/>
      <c r="K30" s="59"/>
      <c r="L30" s="59"/>
      <c r="M30" s="22" t="s">
        <v>4</v>
      </c>
      <c r="N30" s="5" t="s">
        <v>41</v>
      </c>
      <c r="O30" s="200">
        <v>65000</v>
      </c>
      <c r="P30" s="200">
        <v>65000</v>
      </c>
      <c r="Q30" s="125">
        <f t="shared" si="3"/>
        <v>130000</v>
      </c>
      <c r="R30" s="217">
        <f>Q30</f>
        <v>130000</v>
      </c>
      <c r="S30" s="109"/>
      <c r="T30" s="57"/>
    </row>
    <row r="31" spans="1:20" ht="53.25" customHeight="1" x14ac:dyDescent="0.3">
      <c r="A31" s="142" t="s">
        <v>94</v>
      </c>
      <c r="B31" s="135" t="s">
        <v>69</v>
      </c>
      <c r="C31" s="3" t="s">
        <v>107</v>
      </c>
      <c r="D31" s="3" t="s">
        <v>126</v>
      </c>
      <c r="E31" s="21" t="s">
        <v>4</v>
      </c>
      <c r="F31" s="21" t="s">
        <v>4</v>
      </c>
      <c r="G31" s="21" t="s">
        <v>4</v>
      </c>
      <c r="H31" s="21" t="s">
        <v>4</v>
      </c>
      <c r="I31" s="43"/>
      <c r="J31" s="21" t="s">
        <v>4</v>
      </c>
      <c r="K31" s="21" t="s">
        <v>4</v>
      </c>
      <c r="L31" s="21" t="s">
        <v>4</v>
      </c>
      <c r="M31" s="21" t="s">
        <v>4</v>
      </c>
      <c r="N31" s="3" t="s">
        <v>121</v>
      </c>
      <c r="O31" s="198"/>
      <c r="P31" s="198"/>
      <c r="Q31" s="125">
        <f t="shared" si="3"/>
        <v>0</v>
      </c>
      <c r="R31" s="112"/>
      <c r="S31" s="109"/>
      <c r="T31" s="57" t="s">
        <v>95</v>
      </c>
    </row>
    <row r="32" spans="1:20" ht="53.25" customHeight="1" x14ac:dyDescent="0.3">
      <c r="A32" s="142"/>
      <c r="B32" s="135"/>
      <c r="C32" s="3" t="s">
        <v>108</v>
      </c>
      <c r="D32" s="3" t="s">
        <v>127</v>
      </c>
      <c r="E32" s="21"/>
      <c r="F32" s="21"/>
      <c r="G32" s="21"/>
      <c r="H32" s="21"/>
      <c r="I32" s="43"/>
      <c r="J32" s="21"/>
      <c r="K32" s="21"/>
      <c r="L32" s="21"/>
      <c r="M32" s="21"/>
      <c r="N32" s="3" t="s">
        <v>121</v>
      </c>
      <c r="O32" s="198"/>
      <c r="P32" s="198"/>
      <c r="Q32" s="125">
        <f t="shared" si="3"/>
        <v>0</v>
      </c>
      <c r="R32" s="112"/>
      <c r="S32" s="109"/>
      <c r="T32" s="57"/>
    </row>
    <row r="33" spans="1:20" ht="78" x14ac:dyDescent="0.3">
      <c r="A33" s="142"/>
      <c r="B33" s="135"/>
      <c r="C33" s="3" t="s">
        <v>99</v>
      </c>
      <c r="D33" s="3" t="s">
        <v>128</v>
      </c>
      <c r="E33" s="21" t="s">
        <v>4</v>
      </c>
      <c r="F33" s="17"/>
      <c r="G33" s="17"/>
      <c r="H33" s="17"/>
      <c r="I33" s="43"/>
      <c r="J33" s="17" t="s">
        <v>4</v>
      </c>
      <c r="K33" s="17" t="s">
        <v>4</v>
      </c>
      <c r="L33" s="17" t="s">
        <v>4</v>
      </c>
      <c r="M33" s="17" t="s">
        <v>4</v>
      </c>
      <c r="N33" s="3" t="s">
        <v>41</v>
      </c>
      <c r="O33" s="198"/>
      <c r="P33" s="198"/>
      <c r="Q33" s="125">
        <f t="shared" si="3"/>
        <v>0</v>
      </c>
      <c r="R33" s="112"/>
      <c r="S33" s="109"/>
      <c r="T33" s="57" t="s">
        <v>95</v>
      </c>
    </row>
    <row r="34" spans="1:20" ht="31.05" customHeight="1" x14ac:dyDescent="0.3">
      <c r="A34" s="35"/>
      <c r="B34" s="60"/>
      <c r="C34" s="51" t="s">
        <v>25</v>
      </c>
      <c r="D34" s="28"/>
      <c r="E34" s="28"/>
      <c r="F34" s="28"/>
      <c r="G34" s="28"/>
      <c r="H34" s="28"/>
      <c r="I34" s="28"/>
      <c r="J34" s="28"/>
      <c r="K34" s="28"/>
      <c r="L34" s="28"/>
      <c r="M34" s="28"/>
      <c r="N34" s="28"/>
      <c r="O34" s="101">
        <f t="shared" ref="O34:S34" si="4">SUM(O25:O33)</f>
        <v>1545000</v>
      </c>
      <c r="P34" s="101">
        <f t="shared" si="4"/>
        <v>1545000</v>
      </c>
      <c r="Q34" s="126">
        <f t="shared" si="4"/>
        <v>3090000</v>
      </c>
      <c r="R34" s="113">
        <f t="shared" si="4"/>
        <v>3090000</v>
      </c>
      <c r="S34" s="113">
        <f t="shared" si="4"/>
        <v>0</v>
      </c>
      <c r="T34" s="78"/>
    </row>
    <row r="35" spans="1:20" ht="25.05" customHeight="1" x14ac:dyDescent="0.3">
      <c r="A35" s="189">
        <v>3</v>
      </c>
      <c r="B35" s="178" t="s">
        <v>47</v>
      </c>
      <c r="C35" s="179"/>
      <c r="D35" s="179"/>
      <c r="E35" s="179"/>
      <c r="F35" s="179"/>
      <c r="G35" s="179"/>
      <c r="H35" s="179"/>
      <c r="I35" s="179"/>
      <c r="J35" s="179"/>
      <c r="K35" s="179"/>
      <c r="L35" s="179"/>
      <c r="M35" s="179"/>
      <c r="N35" s="179"/>
      <c r="O35" s="179"/>
      <c r="P35" s="179"/>
      <c r="Q35" s="179"/>
      <c r="R35" s="179"/>
      <c r="S35" s="179"/>
      <c r="T35" s="180"/>
    </row>
    <row r="36" spans="1:20" ht="38.25" customHeight="1" x14ac:dyDescent="0.3">
      <c r="A36" s="189"/>
      <c r="B36" s="181" t="s">
        <v>48</v>
      </c>
      <c r="C36" s="182"/>
      <c r="D36" s="182"/>
      <c r="E36" s="182"/>
      <c r="F36" s="182"/>
      <c r="G36" s="182"/>
      <c r="H36" s="182"/>
      <c r="I36" s="182"/>
      <c r="J36" s="182"/>
      <c r="K36" s="182"/>
      <c r="L36" s="182"/>
      <c r="M36" s="182"/>
      <c r="N36" s="182"/>
      <c r="O36" s="182"/>
      <c r="P36" s="182"/>
      <c r="Q36" s="182"/>
      <c r="R36" s="182"/>
      <c r="S36" s="182"/>
      <c r="T36" s="183"/>
    </row>
    <row r="37" spans="1:20" ht="35.25" customHeight="1" x14ac:dyDescent="0.3">
      <c r="A37" s="190"/>
      <c r="B37" s="176" t="s">
        <v>49</v>
      </c>
      <c r="C37" s="176"/>
      <c r="D37" s="176"/>
      <c r="E37" s="177"/>
      <c r="F37" s="177"/>
      <c r="G37" s="177"/>
      <c r="H37" s="177"/>
      <c r="I37" s="177"/>
      <c r="J37" s="177"/>
      <c r="K37" s="177"/>
      <c r="L37" s="177"/>
      <c r="M37" s="177"/>
      <c r="N37" s="177"/>
      <c r="O37" s="177"/>
      <c r="P37" s="177"/>
      <c r="Q37" s="177"/>
      <c r="R37" s="177"/>
      <c r="S37" s="177"/>
      <c r="T37" s="177"/>
    </row>
    <row r="38" spans="1:20" ht="74.25" customHeight="1" x14ac:dyDescent="0.3">
      <c r="A38" s="192" t="s">
        <v>57</v>
      </c>
      <c r="B38" s="131" t="s">
        <v>102</v>
      </c>
      <c r="C38" s="97" t="s">
        <v>105</v>
      </c>
      <c r="D38" s="37" t="s">
        <v>124</v>
      </c>
      <c r="E38" s="22" t="s">
        <v>4</v>
      </c>
      <c r="F38" s="36"/>
      <c r="G38" s="36"/>
      <c r="H38" s="36"/>
      <c r="I38" s="66"/>
      <c r="J38" s="62"/>
      <c r="K38" s="62"/>
      <c r="L38" s="62"/>
      <c r="M38" s="62"/>
      <c r="N38" s="34" t="s">
        <v>56</v>
      </c>
      <c r="O38" s="201"/>
      <c r="P38" s="201"/>
      <c r="Q38" s="127">
        <f t="shared" ref="Q38:Q46" si="5">P38+O38</f>
        <v>0</v>
      </c>
      <c r="R38" s="107"/>
      <c r="S38" s="114"/>
      <c r="T38" s="81"/>
    </row>
    <row r="39" spans="1:20" ht="82.8" customHeight="1" x14ac:dyDescent="0.3">
      <c r="A39" s="192"/>
      <c r="B39" s="131"/>
      <c r="C39" s="97" t="s">
        <v>106</v>
      </c>
      <c r="D39" s="37" t="s">
        <v>125</v>
      </c>
      <c r="E39" s="22" t="s">
        <v>4</v>
      </c>
      <c r="F39" s="22" t="s">
        <v>4</v>
      </c>
      <c r="G39" s="22" t="s">
        <v>4</v>
      </c>
      <c r="H39" s="22" t="s">
        <v>4</v>
      </c>
      <c r="I39" s="66"/>
      <c r="J39" s="22" t="s">
        <v>4</v>
      </c>
      <c r="K39" s="22" t="s">
        <v>4</v>
      </c>
      <c r="L39" s="22" t="s">
        <v>4</v>
      </c>
      <c r="M39" s="22" t="s">
        <v>4</v>
      </c>
      <c r="N39" s="34" t="s">
        <v>121</v>
      </c>
      <c r="O39" s="202">
        <f>5000*12</f>
        <v>60000</v>
      </c>
      <c r="P39" s="202">
        <f>O39</f>
        <v>60000</v>
      </c>
      <c r="Q39" s="127">
        <f t="shared" si="5"/>
        <v>120000</v>
      </c>
      <c r="R39" s="115">
        <f>Q39</f>
        <v>120000</v>
      </c>
      <c r="S39" s="114"/>
      <c r="T39" s="81"/>
    </row>
    <row r="40" spans="1:20" ht="52.95" customHeight="1" x14ac:dyDescent="0.3">
      <c r="A40" s="192"/>
      <c r="B40" s="131"/>
      <c r="C40" s="5" t="s">
        <v>90</v>
      </c>
      <c r="D40" s="37" t="s">
        <v>81</v>
      </c>
      <c r="E40" s="22" t="s">
        <v>4</v>
      </c>
      <c r="F40" s="21" t="s">
        <v>4</v>
      </c>
      <c r="G40" s="21" t="s">
        <v>4</v>
      </c>
      <c r="H40" s="21" t="s">
        <v>4</v>
      </c>
      <c r="I40" s="43"/>
      <c r="J40" s="21" t="s">
        <v>4</v>
      </c>
      <c r="K40" s="21" t="s">
        <v>4</v>
      </c>
      <c r="L40" s="21" t="s">
        <v>4</v>
      </c>
      <c r="M40" s="21" t="s">
        <v>4</v>
      </c>
      <c r="N40" s="34" t="s">
        <v>56</v>
      </c>
      <c r="O40" s="203">
        <f>25000*12</f>
        <v>300000</v>
      </c>
      <c r="P40" s="203">
        <f>O40</f>
        <v>300000</v>
      </c>
      <c r="Q40" s="127">
        <f t="shared" si="5"/>
        <v>600000</v>
      </c>
      <c r="R40" s="116"/>
      <c r="S40" s="117">
        <f>Q40</f>
        <v>600000</v>
      </c>
      <c r="T40" s="81"/>
    </row>
    <row r="41" spans="1:20" ht="35.25" customHeight="1" x14ac:dyDescent="0.3">
      <c r="A41" s="192"/>
      <c r="B41" s="131"/>
      <c r="C41" s="5" t="s">
        <v>54</v>
      </c>
      <c r="D41" s="37" t="s">
        <v>55</v>
      </c>
      <c r="E41" s="36"/>
      <c r="F41" s="62"/>
      <c r="G41" s="62"/>
      <c r="H41" s="63" t="s">
        <v>4</v>
      </c>
      <c r="I41" s="67"/>
      <c r="J41" s="91"/>
      <c r="K41" s="92"/>
      <c r="L41" s="92"/>
      <c r="M41" s="90" t="s">
        <v>4</v>
      </c>
      <c r="N41" s="34" t="s">
        <v>56</v>
      </c>
      <c r="O41" s="204">
        <v>15000</v>
      </c>
      <c r="P41" s="204">
        <v>15000</v>
      </c>
      <c r="Q41" s="127">
        <f t="shared" si="5"/>
        <v>30000</v>
      </c>
      <c r="R41" s="116"/>
      <c r="S41" s="117">
        <f>Q41</f>
        <v>30000</v>
      </c>
      <c r="T41" s="81"/>
    </row>
    <row r="42" spans="1:20" ht="34.5" customHeight="1" x14ac:dyDescent="0.3">
      <c r="A42" s="192" t="s">
        <v>9</v>
      </c>
      <c r="B42" s="175" t="s">
        <v>100</v>
      </c>
      <c r="C42" s="37" t="s">
        <v>129</v>
      </c>
      <c r="D42" s="37" t="s">
        <v>82</v>
      </c>
      <c r="E42" s="36"/>
      <c r="F42" s="36"/>
      <c r="G42" s="36"/>
      <c r="H42" s="22" t="s">
        <v>4</v>
      </c>
      <c r="I42" s="67"/>
      <c r="J42" s="93"/>
      <c r="K42" s="94"/>
      <c r="L42" s="94"/>
      <c r="M42" s="89"/>
      <c r="N42" s="34" t="s">
        <v>16</v>
      </c>
      <c r="O42" s="204"/>
      <c r="P42" s="204"/>
      <c r="Q42" s="127">
        <f t="shared" si="5"/>
        <v>0</v>
      </c>
      <c r="R42" s="116"/>
      <c r="S42" s="106"/>
      <c r="T42" s="81"/>
    </row>
    <row r="43" spans="1:20" s="38" customFormat="1" ht="46.5" customHeight="1" x14ac:dyDescent="0.3">
      <c r="A43" s="192"/>
      <c r="B43" s="175"/>
      <c r="C43" s="52" t="s">
        <v>83</v>
      </c>
      <c r="D43" s="52" t="s">
        <v>84</v>
      </c>
      <c r="E43" s="33"/>
      <c r="F43" s="33"/>
      <c r="G43" s="33"/>
      <c r="H43" s="21" t="s">
        <v>4</v>
      </c>
      <c r="I43" s="43"/>
      <c r="J43" s="17"/>
      <c r="K43" s="17"/>
      <c r="L43" s="17"/>
      <c r="M43" s="21" t="s">
        <v>4</v>
      </c>
      <c r="N43" s="4" t="s">
        <v>39</v>
      </c>
      <c r="O43" s="205">
        <v>250000</v>
      </c>
      <c r="P43" s="205">
        <v>250000</v>
      </c>
      <c r="Q43" s="127">
        <f t="shared" si="5"/>
        <v>500000</v>
      </c>
      <c r="R43" s="117"/>
      <c r="S43" s="106">
        <f>Q43</f>
        <v>500000</v>
      </c>
      <c r="T43" s="83"/>
    </row>
    <row r="44" spans="1:20" s="14" customFormat="1" ht="81.599999999999994" customHeight="1" x14ac:dyDescent="0.3">
      <c r="A44" s="215" t="s">
        <v>15</v>
      </c>
      <c r="B44" s="131" t="s">
        <v>101</v>
      </c>
      <c r="C44" s="52" t="s">
        <v>103</v>
      </c>
      <c r="D44" s="33" t="s">
        <v>122</v>
      </c>
      <c r="E44" s="21" t="s">
        <v>4</v>
      </c>
      <c r="F44" s="17"/>
      <c r="G44" s="17"/>
      <c r="H44" s="17"/>
      <c r="I44" s="42"/>
      <c r="J44" s="47"/>
      <c r="K44" s="61"/>
      <c r="L44" s="61"/>
      <c r="M44" s="61"/>
      <c r="N44" s="20" t="s">
        <v>39</v>
      </c>
      <c r="O44" s="206">
        <v>700000</v>
      </c>
      <c r="P44" s="206">
        <v>700000</v>
      </c>
      <c r="Q44" s="127">
        <f t="shared" si="5"/>
        <v>1400000</v>
      </c>
      <c r="R44" s="105">
        <v>1000000</v>
      </c>
      <c r="S44" s="106">
        <v>400000</v>
      </c>
      <c r="T44" s="69"/>
    </row>
    <row r="45" spans="1:20" s="14" customFormat="1" ht="78" x14ac:dyDescent="0.3">
      <c r="A45" s="216"/>
      <c r="B45" s="131"/>
      <c r="C45" s="52" t="s">
        <v>104</v>
      </c>
      <c r="D45" s="33" t="s">
        <v>123</v>
      </c>
      <c r="E45" s="22" t="s">
        <v>4</v>
      </c>
      <c r="F45" s="22" t="s">
        <v>4</v>
      </c>
      <c r="G45" s="22" t="s">
        <v>4</v>
      </c>
      <c r="H45" s="22" t="s">
        <v>4</v>
      </c>
      <c r="I45" s="42"/>
      <c r="J45" s="22" t="s">
        <v>4</v>
      </c>
      <c r="K45" s="22" t="s">
        <v>4</v>
      </c>
      <c r="L45" s="22" t="s">
        <v>4</v>
      </c>
      <c r="M45" s="22" t="s">
        <v>4</v>
      </c>
      <c r="N45" s="20"/>
      <c r="O45" s="206"/>
      <c r="P45" s="206"/>
      <c r="Q45" s="127">
        <f t="shared" si="5"/>
        <v>0</v>
      </c>
      <c r="R45" s="105"/>
      <c r="S45" s="106"/>
      <c r="T45" s="69"/>
    </row>
    <row r="46" spans="1:20" s="14" customFormat="1" ht="49.05" customHeight="1" x14ac:dyDescent="0.3">
      <c r="A46" s="192" t="s">
        <v>136</v>
      </c>
      <c r="B46" s="129" t="s">
        <v>45</v>
      </c>
      <c r="C46" s="3" t="s">
        <v>130</v>
      </c>
      <c r="D46" s="33" t="s">
        <v>64</v>
      </c>
      <c r="E46" s="22" t="s">
        <v>4</v>
      </c>
      <c r="F46" s="22" t="s">
        <v>4</v>
      </c>
      <c r="G46" s="47"/>
      <c r="H46" s="47"/>
      <c r="I46" s="42"/>
      <c r="J46" s="49"/>
      <c r="K46" s="49"/>
      <c r="L46" s="49"/>
      <c r="M46" s="49"/>
      <c r="N46" s="20" t="s">
        <v>39</v>
      </c>
      <c r="O46" s="206">
        <v>700000</v>
      </c>
      <c r="P46" s="206"/>
      <c r="Q46" s="127">
        <f t="shared" si="5"/>
        <v>700000</v>
      </c>
      <c r="R46" s="105">
        <f>Q46</f>
        <v>700000</v>
      </c>
      <c r="S46" s="106"/>
      <c r="T46" s="96" t="s">
        <v>131</v>
      </c>
    </row>
    <row r="47" spans="1:20" s="14" customFormat="1" ht="46.8" x14ac:dyDescent="0.3">
      <c r="A47" s="192"/>
      <c r="B47" s="130"/>
      <c r="C47" s="3" t="s">
        <v>65</v>
      </c>
      <c r="D47" s="33" t="s">
        <v>66</v>
      </c>
      <c r="E47" s="47" t="s">
        <v>4</v>
      </c>
      <c r="F47" s="21" t="s">
        <v>4</v>
      </c>
      <c r="G47" s="21" t="s">
        <v>4</v>
      </c>
      <c r="H47" s="21" t="s">
        <v>4</v>
      </c>
      <c r="I47" s="42"/>
      <c r="J47" s="21" t="s">
        <v>4</v>
      </c>
      <c r="K47" s="21" t="s">
        <v>4</v>
      </c>
      <c r="L47" s="21" t="s">
        <v>4</v>
      </c>
      <c r="M47" s="21" t="s">
        <v>4</v>
      </c>
      <c r="N47" s="20" t="s">
        <v>39</v>
      </c>
      <c r="O47" s="206">
        <v>106000</v>
      </c>
      <c r="P47" s="206">
        <v>106000</v>
      </c>
      <c r="Q47" s="127">
        <f>P47+O47</f>
        <v>212000</v>
      </c>
      <c r="R47" s="105">
        <v>100000</v>
      </c>
      <c r="S47" s="106">
        <v>112000</v>
      </c>
      <c r="T47" s="70"/>
    </row>
    <row r="48" spans="1:20" s="12" customFormat="1" ht="21" x14ac:dyDescent="0.35">
      <c r="A48" s="11"/>
      <c r="B48" s="55"/>
      <c r="C48" s="56" t="s">
        <v>26</v>
      </c>
      <c r="D48" s="54"/>
      <c r="E48" s="15"/>
      <c r="F48" s="15"/>
      <c r="G48" s="15"/>
      <c r="H48" s="15"/>
      <c r="I48" s="68"/>
      <c r="J48" s="15"/>
      <c r="K48" s="15"/>
      <c r="L48" s="15"/>
      <c r="M48" s="15"/>
      <c r="N48" s="15"/>
      <c r="O48" s="102">
        <f t="shared" ref="O48:S48" si="6">SUM(O38:O47)</f>
        <v>2131000</v>
      </c>
      <c r="P48" s="102">
        <f t="shared" si="6"/>
        <v>1431000</v>
      </c>
      <c r="Q48" s="128">
        <f t="shared" si="6"/>
        <v>3562000</v>
      </c>
      <c r="R48" s="118">
        <f t="shared" si="6"/>
        <v>1920000</v>
      </c>
      <c r="S48" s="118">
        <f t="shared" si="6"/>
        <v>1642000</v>
      </c>
      <c r="T48" s="53">
        <f>SUM(T44:T47)</f>
        <v>0</v>
      </c>
    </row>
    <row r="49" spans="1:20" ht="16.2" thickBot="1" x14ac:dyDescent="0.35">
      <c r="A49" s="2"/>
      <c r="B49" s="2"/>
      <c r="D49" s="2"/>
      <c r="E49" s="18"/>
      <c r="F49" s="18"/>
      <c r="G49" s="18"/>
      <c r="H49" s="18"/>
      <c r="I49" s="18"/>
      <c r="J49" s="18"/>
      <c r="K49" s="18"/>
      <c r="L49" s="18"/>
      <c r="M49" s="18"/>
      <c r="N49" s="7"/>
      <c r="O49" s="25"/>
      <c r="P49" s="25"/>
      <c r="Q49" s="25"/>
      <c r="R49" s="119"/>
      <c r="S49" s="120"/>
      <c r="T49" s="78"/>
    </row>
    <row r="50" spans="1:20" ht="21.6" thickBot="1" x14ac:dyDescent="0.45">
      <c r="A50" s="2"/>
      <c r="B50" s="2"/>
      <c r="C50" s="209" t="s">
        <v>27</v>
      </c>
      <c r="D50" s="210"/>
      <c r="E50" s="210"/>
      <c r="F50" s="210"/>
      <c r="G50" s="210"/>
      <c r="H50" s="210"/>
      <c r="I50" s="210"/>
      <c r="J50" s="210"/>
      <c r="K50" s="210"/>
      <c r="L50" s="210"/>
      <c r="M50" s="210"/>
      <c r="N50" s="211"/>
      <c r="O50" s="207">
        <f t="shared" ref="O50:S50" si="7">O48+O34+O21</f>
        <v>4507000</v>
      </c>
      <c r="P50" s="207">
        <f t="shared" si="7"/>
        <v>3596000</v>
      </c>
      <c r="Q50" s="193">
        <f t="shared" si="7"/>
        <v>8103000</v>
      </c>
      <c r="R50" s="32">
        <f t="shared" si="7"/>
        <v>5965000</v>
      </c>
      <c r="S50" s="32">
        <f t="shared" si="7"/>
        <v>2138000</v>
      </c>
      <c r="T50" s="79"/>
    </row>
    <row r="51" spans="1:20" ht="21.6" thickBot="1" x14ac:dyDescent="0.45">
      <c r="A51" s="2"/>
      <c r="B51" s="2"/>
      <c r="C51" s="212" t="s">
        <v>12</v>
      </c>
      <c r="D51" s="213"/>
      <c r="E51" s="213"/>
      <c r="F51" s="213"/>
      <c r="G51" s="213"/>
      <c r="H51" s="213"/>
      <c r="I51" s="213"/>
      <c r="J51" s="213"/>
      <c r="K51" s="213"/>
      <c r="L51" s="213"/>
      <c r="M51" s="213"/>
      <c r="N51" s="214"/>
      <c r="O51" s="208">
        <f>O50/Q50</f>
        <v>0.55621374799456991</v>
      </c>
      <c r="P51" s="208">
        <f>P50/Q50</f>
        <v>0.44378625200543009</v>
      </c>
      <c r="Q51" s="194">
        <f>Q50/Q50</f>
        <v>1</v>
      </c>
      <c r="R51" s="31">
        <f>R50/Q50</f>
        <v>0.73614710601011968</v>
      </c>
      <c r="S51" s="77">
        <f>S50/Q50</f>
        <v>0.26385289398988027</v>
      </c>
      <c r="T51" s="78"/>
    </row>
    <row r="52" spans="1:20" x14ac:dyDescent="0.3">
      <c r="A52" s="2"/>
      <c r="B52" s="2"/>
      <c r="C52" s="8"/>
      <c r="D52" s="2"/>
      <c r="E52" s="18"/>
      <c r="F52" s="18"/>
      <c r="G52" s="18"/>
      <c r="H52" s="18"/>
      <c r="I52" s="18"/>
      <c r="J52" s="18"/>
      <c r="K52" s="18"/>
      <c r="L52" s="18"/>
      <c r="M52" s="18"/>
      <c r="N52" s="7"/>
      <c r="O52" s="26"/>
      <c r="P52" s="26"/>
      <c r="Q52" s="26"/>
      <c r="R52" s="26"/>
      <c r="S52" s="13"/>
      <c r="T52" s="78"/>
    </row>
  </sheetData>
  <mergeCells count="56">
    <mergeCell ref="A22:A24"/>
    <mergeCell ref="A46:A47"/>
    <mergeCell ref="A42:A43"/>
    <mergeCell ref="A38:A41"/>
    <mergeCell ref="J3:M3"/>
    <mergeCell ref="J4:J5"/>
    <mergeCell ref="K4:K5"/>
    <mergeCell ref="L4:L5"/>
    <mergeCell ref="M4:M5"/>
    <mergeCell ref="A44:A45"/>
    <mergeCell ref="C50:N50"/>
    <mergeCell ref="C51:N51"/>
    <mergeCell ref="B8:T8"/>
    <mergeCell ref="B10:B11"/>
    <mergeCell ref="B42:B43"/>
    <mergeCell ref="B37:T37"/>
    <mergeCell ref="B35:T35"/>
    <mergeCell ref="B36:T36"/>
    <mergeCell ref="B23:T23"/>
    <mergeCell ref="B22:T22"/>
    <mergeCell ref="B24:T24"/>
    <mergeCell ref="C21:N21"/>
    <mergeCell ref="B27:B28"/>
    <mergeCell ref="B38:B41"/>
    <mergeCell ref="A2:T2"/>
    <mergeCell ref="T3:T5"/>
    <mergeCell ref="A6:A8"/>
    <mergeCell ref="R3:S4"/>
    <mergeCell ref="B3:B5"/>
    <mergeCell ref="C3:C5"/>
    <mergeCell ref="D3:D5"/>
    <mergeCell ref="B6:T6"/>
    <mergeCell ref="B7:T7"/>
    <mergeCell ref="H4:H5"/>
    <mergeCell ref="N3:N5"/>
    <mergeCell ref="E3:H3"/>
    <mergeCell ref="E4:E5"/>
    <mergeCell ref="G4:G5"/>
    <mergeCell ref="F4:F5"/>
    <mergeCell ref="A3:A5"/>
    <mergeCell ref="B46:B47"/>
    <mergeCell ref="B44:B45"/>
    <mergeCell ref="O3:Q3"/>
    <mergeCell ref="B31:B33"/>
    <mergeCell ref="A13:A16"/>
    <mergeCell ref="A17:A20"/>
    <mergeCell ref="B17:B20"/>
    <mergeCell ref="B29:B30"/>
    <mergeCell ref="A31:A33"/>
    <mergeCell ref="B25:B26"/>
    <mergeCell ref="B13:B16"/>
    <mergeCell ref="A29:A30"/>
    <mergeCell ref="A27:A28"/>
    <mergeCell ref="A25:A26"/>
    <mergeCell ref="A10:A11"/>
    <mergeCell ref="A35:A37"/>
  </mergeCells>
  <phoneticPr fontId="8" type="noConversion"/>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0B0AE-F939-4F0F-ABCF-214433A0C094}">
  <dimension ref="A2:T55"/>
  <sheetViews>
    <sheetView zoomScale="73" zoomScaleNormal="73" workbookViewId="0">
      <selection activeCell="A2" sqref="A2:XFD2"/>
    </sheetView>
  </sheetViews>
  <sheetFormatPr baseColWidth="10" defaultRowHeight="14.4" x14ac:dyDescent="0.3"/>
  <cols>
    <col min="1" max="1" width="7.77734375" customWidth="1"/>
    <col min="2" max="2" width="13" customWidth="1"/>
    <col min="3" max="3" width="11.77734375" customWidth="1"/>
    <col min="4" max="4" width="10.6640625" customWidth="1"/>
    <col min="5" max="8" width="3" style="16" bestFit="1" customWidth="1"/>
    <col min="9" max="9" width="1.109375" style="16" customWidth="1"/>
    <col min="10" max="13" width="3" style="16" bestFit="1" customWidth="1"/>
    <col min="14" max="14" width="13.5546875" style="1" customWidth="1"/>
    <col min="15" max="15" width="11.33203125" style="24" customWidth="1"/>
    <col min="16" max="16" width="11.21875" style="24" bestFit="1" customWidth="1"/>
    <col min="17" max="17" width="10.33203125" style="24" bestFit="1" customWidth="1"/>
    <col min="18" max="18" width="11.21875" style="24" bestFit="1" customWidth="1"/>
    <col min="19" max="19" width="10.33203125" style="27" bestFit="1" customWidth="1"/>
    <col min="20" max="20" width="20.33203125" style="222" customWidth="1"/>
  </cols>
  <sheetData>
    <row r="2" spans="1:20" s="438" customFormat="1" ht="23.4" x14ac:dyDescent="0.45">
      <c r="A2" s="434" t="s">
        <v>135</v>
      </c>
      <c r="B2" s="435"/>
      <c r="C2" s="435"/>
      <c r="D2" s="435"/>
      <c r="E2" s="435"/>
      <c r="F2" s="435"/>
      <c r="G2" s="435"/>
      <c r="H2" s="435"/>
      <c r="I2" s="435"/>
      <c r="J2" s="435"/>
      <c r="K2" s="435"/>
      <c r="L2" s="435"/>
      <c r="M2" s="435"/>
      <c r="N2" s="435"/>
      <c r="O2" s="436"/>
      <c r="P2" s="436"/>
      <c r="Q2" s="436"/>
      <c r="R2" s="435"/>
      <c r="S2" s="435"/>
      <c r="T2" s="437"/>
    </row>
    <row r="3" spans="1:20" ht="40.200000000000003" customHeight="1" x14ac:dyDescent="0.3">
      <c r="A3" s="223" t="s">
        <v>0</v>
      </c>
      <c r="B3" s="224" t="s">
        <v>1</v>
      </c>
      <c r="C3" s="225" t="s">
        <v>2</v>
      </c>
      <c r="D3" s="225" t="s">
        <v>29</v>
      </c>
      <c r="E3" s="226">
        <v>2026</v>
      </c>
      <c r="F3" s="227"/>
      <c r="G3" s="227"/>
      <c r="H3" s="227"/>
      <c r="I3" s="228"/>
      <c r="J3" s="226">
        <v>2027</v>
      </c>
      <c r="K3" s="227"/>
      <c r="L3" s="227"/>
      <c r="M3" s="227"/>
      <c r="N3" s="229" t="s">
        <v>3</v>
      </c>
      <c r="O3" s="230" t="s">
        <v>134</v>
      </c>
      <c r="P3" s="231"/>
      <c r="Q3" s="232"/>
      <c r="R3" s="233" t="s">
        <v>11</v>
      </c>
      <c r="S3" s="234"/>
      <c r="T3" s="235" t="s">
        <v>10</v>
      </c>
    </row>
    <row r="4" spans="1:20" s="9" customFormat="1" ht="29.4" customHeight="1" x14ac:dyDescent="0.3">
      <c r="A4" s="234"/>
      <c r="B4" s="236"/>
      <c r="C4" s="237"/>
      <c r="D4" s="237"/>
      <c r="E4" s="238" t="s">
        <v>6</v>
      </c>
      <c r="F4" s="238" t="s">
        <v>7</v>
      </c>
      <c r="G4" s="238" t="s">
        <v>8</v>
      </c>
      <c r="H4" s="238" t="s">
        <v>5</v>
      </c>
      <c r="I4" s="239"/>
      <c r="J4" s="238" t="s">
        <v>6</v>
      </c>
      <c r="K4" s="238" t="s">
        <v>7</v>
      </c>
      <c r="L4" s="238" t="s">
        <v>8</v>
      </c>
      <c r="M4" s="238" t="s">
        <v>5</v>
      </c>
      <c r="N4" s="240"/>
      <c r="O4" s="241">
        <v>2026</v>
      </c>
      <c r="P4" s="242">
        <v>2027</v>
      </c>
      <c r="Q4" s="242" t="s">
        <v>133</v>
      </c>
      <c r="R4" s="243" t="s">
        <v>137</v>
      </c>
      <c r="S4" s="244" t="s">
        <v>98</v>
      </c>
      <c r="T4" s="245"/>
    </row>
    <row r="5" spans="1:20" s="218" customFormat="1" ht="24" customHeight="1" x14ac:dyDescent="0.35">
      <c r="A5" s="246">
        <v>1</v>
      </c>
      <c r="B5" s="247" t="s">
        <v>34</v>
      </c>
      <c r="C5" s="248"/>
      <c r="D5" s="248"/>
      <c r="E5" s="248"/>
      <c r="F5" s="248"/>
      <c r="G5" s="248"/>
      <c r="H5" s="248"/>
      <c r="I5" s="248"/>
      <c r="J5" s="248"/>
      <c r="K5" s="248"/>
      <c r="L5" s="248"/>
      <c r="M5" s="248"/>
      <c r="N5" s="248"/>
      <c r="O5" s="248"/>
      <c r="P5" s="248"/>
      <c r="Q5" s="248"/>
      <c r="R5" s="248"/>
      <c r="S5" s="248"/>
      <c r="T5" s="249"/>
    </row>
    <row r="6" spans="1:20" s="218" customFormat="1" ht="27.75" customHeight="1" x14ac:dyDescent="0.35">
      <c r="A6" s="246"/>
      <c r="B6" s="250" t="s">
        <v>36</v>
      </c>
      <c r="C6" s="250"/>
      <c r="D6" s="250"/>
      <c r="E6" s="250"/>
      <c r="F6" s="250"/>
      <c r="G6" s="250"/>
      <c r="H6" s="250"/>
      <c r="I6" s="250"/>
      <c r="J6" s="250"/>
      <c r="K6" s="250"/>
      <c r="L6" s="250"/>
      <c r="M6" s="250"/>
      <c r="N6" s="250"/>
      <c r="O6" s="250"/>
      <c r="P6" s="250"/>
      <c r="Q6" s="250"/>
      <c r="R6" s="250"/>
      <c r="S6" s="250"/>
      <c r="T6" s="250"/>
    </row>
    <row r="7" spans="1:20" s="218" customFormat="1" ht="35.25" customHeight="1" x14ac:dyDescent="0.35">
      <c r="A7" s="251"/>
      <c r="B7" s="252" t="s">
        <v>67</v>
      </c>
      <c r="C7" s="252"/>
      <c r="D7" s="252"/>
      <c r="E7" s="252"/>
      <c r="F7" s="252"/>
      <c r="G7" s="252"/>
      <c r="H7" s="252"/>
      <c r="I7" s="252"/>
      <c r="J7" s="252"/>
      <c r="K7" s="252"/>
      <c r="L7" s="252"/>
      <c r="M7" s="252"/>
      <c r="N7" s="252"/>
      <c r="O7" s="252"/>
      <c r="P7" s="252"/>
      <c r="Q7" s="252"/>
      <c r="R7" s="252"/>
      <c r="S7" s="252"/>
      <c r="T7" s="252"/>
    </row>
    <row r="8" spans="1:20" ht="72" x14ac:dyDescent="0.3">
      <c r="A8" s="253" t="s">
        <v>13</v>
      </c>
      <c r="B8" s="254" t="s">
        <v>62</v>
      </c>
      <c r="C8" s="255" t="s">
        <v>110</v>
      </c>
      <c r="D8" s="256" t="s">
        <v>109</v>
      </c>
      <c r="E8" s="257" t="s">
        <v>4</v>
      </c>
      <c r="F8" s="257" t="s">
        <v>4</v>
      </c>
      <c r="G8" s="258"/>
      <c r="H8" s="258"/>
      <c r="I8" s="259"/>
      <c r="J8" s="258"/>
      <c r="K8" s="258"/>
      <c r="L8" s="258"/>
      <c r="M8" s="260"/>
      <c r="N8" s="261" t="s">
        <v>38</v>
      </c>
      <c r="O8" s="262"/>
      <c r="P8" s="262"/>
      <c r="Q8" s="263"/>
      <c r="R8" s="264"/>
      <c r="S8" s="265"/>
      <c r="T8" s="266" t="s">
        <v>95</v>
      </c>
    </row>
    <row r="9" spans="1:20" ht="144" x14ac:dyDescent="0.3">
      <c r="A9" s="267" t="s">
        <v>14</v>
      </c>
      <c r="B9" s="268" t="s">
        <v>37</v>
      </c>
      <c r="C9" s="256" t="s">
        <v>70</v>
      </c>
      <c r="D9" s="256" t="s">
        <v>118</v>
      </c>
      <c r="E9" s="257" t="s">
        <v>4</v>
      </c>
      <c r="F9" s="257" t="s">
        <v>4</v>
      </c>
      <c r="G9" s="257" t="s">
        <v>4</v>
      </c>
      <c r="H9" s="257" t="s">
        <v>4</v>
      </c>
      <c r="I9" s="269"/>
      <c r="J9" s="257" t="s">
        <v>4</v>
      </c>
      <c r="K9" s="257" t="s">
        <v>4</v>
      </c>
      <c r="L9" s="257" t="s">
        <v>4</v>
      </c>
      <c r="M9" s="257" t="s">
        <v>4</v>
      </c>
      <c r="N9" s="261" t="s">
        <v>38</v>
      </c>
      <c r="O9" s="270">
        <f>65000*4</f>
        <v>260000</v>
      </c>
      <c r="P9" s="270">
        <f>O9</f>
        <v>260000</v>
      </c>
      <c r="Q9" s="271">
        <f t="shared" ref="Q9:Q19" si="0">P9+O9</f>
        <v>520000</v>
      </c>
      <c r="R9" s="272">
        <f>65000*4</f>
        <v>260000</v>
      </c>
      <c r="S9" s="272">
        <f>65000*4</f>
        <v>260000</v>
      </c>
      <c r="T9" s="266" t="s">
        <v>31</v>
      </c>
    </row>
    <row r="10" spans="1:20" ht="115.2" x14ac:dyDescent="0.3">
      <c r="A10" s="273"/>
      <c r="B10" s="268"/>
      <c r="C10" s="274" t="s">
        <v>111</v>
      </c>
      <c r="D10" s="255" t="s">
        <v>112</v>
      </c>
      <c r="E10" s="275"/>
      <c r="F10" s="275"/>
      <c r="G10" s="275"/>
      <c r="H10" s="276"/>
      <c r="I10" s="269"/>
      <c r="J10" s="277"/>
      <c r="K10" s="277"/>
      <c r="L10" s="277"/>
      <c r="M10" s="278" t="s">
        <v>4</v>
      </c>
      <c r="N10" s="261" t="s">
        <v>38</v>
      </c>
      <c r="O10" s="270"/>
      <c r="P10" s="270">
        <v>60000</v>
      </c>
      <c r="Q10" s="271">
        <f t="shared" si="0"/>
        <v>60000</v>
      </c>
      <c r="R10" s="272"/>
      <c r="S10" s="279">
        <f>Q10</f>
        <v>60000</v>
      </c>
      <c r="T10" s="266" t="s">
        <v>31</v>
      </c>
    </row>
    <row r="11" spans="1:20" ht="115.2" x14ac:dyDescent="0.3">
      <c r="A11" s="280" t="s">
        <v>17</v>
      </c>
      <c r="B11" s="281" t="s">
        <v>114</v>
      </c>
      <c r="C11" s="282" t="s">
        <v>115</v>
      </c>
      <c r="D11" s="283" t="s">
        <v>113</v>
      </c>
      <c r="E11" s="284"/>
      <c r="F11" s="285" t="s">
        <v>4</v>
      </c>
      <c r="G11" s="284"/>
      <c r="H11" s="286"/>
      <c r="I11" s="287"/>
      <c r="J11" s="286"/>
      <c r="K11" s="286"/>
      <c r="L11" s="286"/>
      <c r="M11" s="286"/>
      <c r="N11" s="288" t="s">
        <v>38</v>
      </c>
      <c r="O11" s="289">
        <v>176000</v>
      </c>
      <c r="P11" s="289"/>
      <c r="Q11" s="290">
        <f t="shared" si="0"/>
        <v>176000</v>
      </c>
      <c r="R11" s="291"/>
      <c r="S11" s="292">
        <f>Q11</f>
        <v>176000</v>
      </c>
      <c r="T11" s="293"/>
    </row>
    <row r="12" spans="1:20" ht="158.4" x14ac:dyDescent="0.3">
      <c r="A12" s="294" t="s">
        <v>18</v>
      </c>
      <c r="B12" s="295" t="s">
        <v>68</v>
      </c>
      <c r="C12" s="296" t="s">
        <v>132</v>
      </c>
      <c r="D12" s="297" t="s">
        <v>89</v>
      </c>
      <c r="E12" s="257" t="s">
        <v>4</v>
      </c>
      <c r="F12" s="298"/>
      <c r="G12" s="298"/>
      <c r="H12" s="299"/>
      <c r="I12" s="269"/>
      <c r="J12" s="299"/>
      <c r="K12" s="299"/>
      <c r="L12" s="299"/>
      <c r="M12" s="299"/>
      <c r="N12" s="261" t="s">
        <v>39</v>
      </c>
      <c r="O12" s="300">
        <f>25000*12</f>
        <v>300000</v>
      </c>
      <c r="P12" s="300">
        <f>25000*12</f>
        <v>300000</v>
      </c>
      <c r="Q12" s="301">
        <f t="shared" si="0"/>
        <v>600000</v>
      </c>
      <c r="R12" s="302">
        <f>Q12</f>
        <v>600000</v>
      </c>
      <c r="S12" s="303"/>
      <c r="T12" s="266" t="s">
        <v>119</v>
      </c>
    </row>
    <row r="13" spans="1:20" s="76" customFormat="1" ht="187.2" x14ac:dyDescent="0.3">
      <c r="A13" s="294"/>
      <c r="B13" s="295"/>
      <c r="C13" s="256" t="s">
        <v>87</v>
      </c>
      <c r="D13" s="255" t="s">
        <v>88</v>
      </c>
      <c r="E13" s="257" t="s">
        <v>4</v>
      </c>
      <c r="F13" s="257" t="s">
        <v>4</v>
      </c>
      <c r="G13" s="257" t="s">
        <v>4</v>
      </c>
      <c r="H13" s="257" t="s">
        <v>4</v>
      </c>
      <c r="I13" s="304"/>
      <c r="J13" s="257" t="s">
        <v>4</v>
      </c>
      <c r="K13" s="257" t="s">
        <v>4</v>
      </c>
      <c r="L13" s="257" t="s">
        <v>4</v>
      </c>
      <c r="M13" s="257" t="s">
        <v>4</v>
      </c>
      <c r="N13" s="305"/>
      <c r="O13" s="300"/>
      <c r="P13" s="300"/>
      <c r="Q13" s="271">
        <f t="shared" si="0"/>
        <v>0</v>
      </c>
      <c r="R13" s="302"/>
      <c r="S13" s="279"/>
      <c r="T13" s="266" t="s">
        <v>96</v>
      </c>
    </row>
    <row r="14" spans="1:20" s="76" customFormat="1" ht="115.2" x14ac:dyDescent="0.3">
      <c r="A14" s="294"/>
      <c r="B14" s="295"/>
      <c r="C14" s="256" t="s">
        <v>97</v>
      </c>
      <c r="D14" s="255" t="s">
        <v>116</v>
      </c>
      <c r="E14" s="257" t="s">
        <v>4</v>
      </c>
      <c r="F14" s="257" t="s">
        <v>4</v>
      </c>
      <c r="G14" s="306"/>
      <c r="H14" s="306"/>
      <c r="I14" s="307"/>
      <c r="J14" s="306"/>
      <c r="K14" s="306"/>
      <c r="L14" s="306"/>
      <c r="M14" s="306"/>
      <c r="N14" s="305"/>
      <c r="O14" s="300">
        <v>95000</v>
      </c>
      <c r="P14" s="300"/>
      <c r="Q14" s="271">
        <f t="shared" si="0"/>
        <v>95000</v>
      </c>
      <c r="R14" s="302">
        <f>Q14</f>
        <v>95000</v>
      </c>
      <c r="S14" s="279"/>
      <c r="T14" s="308"/>
    </row>
    <row r="15" spans="1:20" ht="115.2" x14ac:dyDescent="0.3">
      <c r="A15" s="273"/>
      <c r="B15" s="309"/>
      <c r="C15" s="256" t="s">
        <v>86</v>
      </c>
      <c r="D15" s="255" t="s">
        <v>117</v>
      </c>
      <c r="E15" s="278" t="s">
        <v>4</v>
      </c>
      <c r="F15" s="278" t="s">
        <v>4</v>
      </c>
      <c r="G15" s="278" t="s">
        <v>4</v>
      </c>
      <c r="H15" s="278" t="s">
        <v>4</v>
      </c>
      <c r="I15" s="304"/>
      <c r="J15" s="278" t="s">
        <v>4</v>
      </c>
      <c r="K15" s="278" t="s">
        <v>4</v>
      </c>
      <c r="L15" s="278" t="s">
        <v>4</v>
      </c>
      <c r="M15" s="278" t="s">
        <v>4</v>
      </c>
      <c r="N15" s="310" t="s">
        <v>39</v>
      </c>
      <c r="O15" s="300"/>
      <c r="P15" s="300"/>
      <c r="Q15" s="271">
        <f t="shared" si="0"/>
        <v>0</v>
      </c>
      <c r="R15" s="302"/>
      <c r="S15" s="279"/>
      <c r="T15" s="266" t="s">
        <v>95</v>
      </c>
    </row>
    <row r="16" spans="1:20" ht="86.4" x14ac:dyDescent="0.3">
      <c r="A16" s="267" t="s">
        <v>19</v>
      </c>
      <c r="B16" s="311" t="s">
        <v>71</v>
      </c>
      <c r="C16" s="256" t="s">
        <v>60</v>
      </c>
      <c r="D16" s="255" t="s">
        <v>58</v>
      </c>
      <c r="E16" s="278" t="s">
        <v>4</v>
      </c>
      <c r="F16" s="278" t="s">
        <v>4</v>
      </c>
      <c r="G16" s="278" t="s">
        <v>4</v>
      </c>
      <c r="H16" s="278" t="s">
        <v>4</v>
      </c>
      <c r="I16" s="304"/>
      <c r="J16" s="278" t="s">
        <v>4</v>
      </c>
      <c r="K16" s="278" t="s">
        <v>4</v>
      </c>
      <c r="L16" s="278" t="s">
        <v>4</v>
      </c>
      <c r="M16" s="278" t="s">
        <v>4</v>
      </c>
      <c r="N16" s="310" t="s">
        <v>40</v>
      </c>
      <c r="O16" s="300"/>
      <c r="P16" s="300"/>
      <c r="Q16" s="271">
        <f t="shared" si="0"/>
        <v>0</v>
      </c>
      <c r="R16" s="302"/>
      <c r="S16" s="279"/>
      <c r="T16" s="312" t="s">
        <v>32</v>
      </c>
    </row>
    <row r="17" spans="1:20" ht="129.6" x14ac:dyDescent="0.3">
      <c r="A17" s="294"/>
      <c r="B17" s="313"/>
      <c r="C17" s="256" t="s">
        <v>61</v>
      </c>
      <c r="D17" s="255" t="s">
        <v>59</v>
      </c>
      <c r="E17" s="278" t="s">
        <v>4</v>
      </c>
      <c r="F17" s="278" t="s">
        <v>4</v>
      </c>
      <c r="G17" s="278" t="s">
        <v>4</v>
      </c>
      <c r="H17" s="278" t="s">
        <v>4</v>
      </c>
      <c r="I17" s="304"/>
      <c r="J17" s="278" t="s">
        <v>4</v>
      </c>
      <c r="K17" s="278" t="s">
        <v>4</v>
      </c>
      <c r="L17" s="278" t="s">
        <v>4</v>
      </c>
      <c r="M17" s="278" t="s">
        <v>4</v>
      </c>
      <c r="N17" s="310" t="s">
        <v>16</v>
      </c>
      <c r="O17" s="300"/>
      <c r="P17" s="300"/>
      <c r="Q17" s="263"/>
      <c r="R17" s="302"/>
      <c r="S17" s="279"/>
      <c r="T17" s="312" t="s">
        <v>95</v>
      </c>
    </row>
    <row r="18" spans="1:20" ht="72" x14ac:dyDescent="0.3">
      <c r="A18" s="294"/>
      <c r="B18" s="313"/>
      <c r="C18" s="256" t="s">
        <v>72</v>
      </c>
      <c r="D18" s="255" t="s">
        <v>22</v>
      </c>
      <c r="E18" s="278" t="s">
        <v>4</v>
      </c>
      <c r="F18" s="278" t="s">
        <v>4</v>
      </c>
      <c r="G18" s="278" t="s">
        <v>4</v>
      </c>
      <c r="H18" s="278" t="s">
        <v>4</v>
      </c>
      <c r="I18" s="304"/>
      <c r="J18" s="278" t="s">
        <v>4</v>
      </c>
      <c r="K18" s="278" t="s">
        <v>4</v>
      </c>
      <c r="L18" s="278" t="s">
        <v>4</v>
      </c>
      <c r="M18" s="278" t="s">
        <v>4</v>
      </c>
      <c r="N18" s="310" t="s">
        <v>40</v>
      </c>
      <c r="O18" s="300"/>
      <c r="P18" s="300"/>
      <c r="Q18" s="271">
        <f t="shared" si="0"/>
        <v>0</v>
      </c>
      <c r="R18" s="302"/>
      <c r="S18" s="279"/>
      <c r="T18" s="312" t="s">
        <v>95</v>
      </c>
    </row>
    <row r="19" spans="1:20" ht="115.2" x14ac:dyDescent="0.3">
      <c r="A19" s="273"/>
      <c r="B19" s="314"/>
      <c r="C19" s="256" t="s">
        <v>74</v>
      </c>
      <c r="D19" s="255" t="s">
        <v>73</v>
      </c>
      <c r="E19" s="278" t="s">
        <v>4</v>
      </c>
      <c r="F19" s="278" t="s">
        <v>4</v>
      </c>
      <c r="G19" s="278" t="s">
        <v>4</v>
      </c>
      <c r="H19" s="278" t="s">
        <v>4</v>
      </c>
      <c r="I19" s="304"/>
      <c r="J19" s="278" t="s">
        <v>4</v>
      </c>
      <c r="K19" s="278" t="s">
        <v>4</v>
      </c>
      <c r="L19" s="278" t="s">
        <v>4</v>
      </c>
      <c r="M19" s="278" t="s">
        <v>4</v>
      </c>
      <c r="N19" s="310" t="s">
        <v>16</v>
      </c>
      <c r="O19" s="315"/>
      <c r="P19" s="315"/>
      <c r="Q19" s="316">
        <f t="shared" si="0"/>
        <v>0</v>
      </c>
      <c r="R19" s="317"/>
      <c r="S19" s="318"/>
      <c r="T19" s="312" t="s">
        <v>95</v>
      </c>
    </row>
    <row r="20" spans="1:20" x14ac:dyDescent="0.3">
      <c r="A20" s="319"/>
      <c r="B20" s="320"/>
      <c r="C20" s="321" t="s">
        <v>24</v>
      </c>
      <c r="D20" s="321"/>
      <c r="E20" s="321"/>
      <c r="F20" s="321"/>
      <c r="G20" s="321"/>
      <c r="H20" s="321"/>
      <c r="I20" s="321"/>
      <c r="J20" s="321"/>
      <c r="K20" s="321"/>
      <c r="L20" s="321"/>
      <c r="M20" s="321"/>
      <c r="N20" s="321"/>
      <c r="O20" s="322">
        <f t="shared" ref="O20:Q20" si="1">SUM(O8:O19)</f>
        <v>831000</v>
      </c>
      <c r="P20" s="322">
        <f t="shared" si="1"/>
        <v>620000</v>
      </c>
      <c r="Q20" s="322">
        <f t="shared" si="1"/>
        <v>1451000</v>
      </c>
      <c r="R20" s="322">
        <f t="shared" ref="R20:S20" si="2">SUM(R8:R19)</f>
        <v>955000</v>
      </c>
      <c r="S20" s="322">
        <f t="shared" si="2"/>
        <v>496000</v>
      </c>
      <c r="T20" s="323"/>
    </row>
    <row r="21" spans="1:20" s="10" customFormat="1" x14ac:dyDescent="0.3">
      <c r="A21" s="324">
        <v>2</v>
      </c>
      <c r="B21" s="325" t="s">
        <v>46</v>
      </c>
      <c r="C21" s="325"/>
      <c r="D21" s="325"/>
      <c r="E21" s="325"/>
      <c r="F21" s="325"/>
      <c r="G21" s="325"/>
      <c r="H21" s="325"/>
      <c r="I21" s="325"/>
      <c r="J21" s="325"/>
      <c r="K21" s="325"/>
      <c r="L21" s="325"/>
      <c r="M21" s="325"/>
      <c r="N21" s="325"/>
      <c r="O21" s="325"/>
      <c r="P21" s="325"/>
      <c r="Q21" s="325"/>
      <c r="R21" s="325"/>
      <c r="S21" s="325"/>
      <c r="T21" s="325"/>
    </row>
    <row r="22" spans="1:20" s="10" customFormat="1" x14ac:dyDescent="0.3">
      <c r="A22" s="246"/>
      <c r="B22" s="250" t="s">
        <v>53</v>
      </c>
      <c r="C22" s="250"/>
      <c r="D22" s="250"/>
      <c r="E22" s="250"/>
      <c r="F22" s="250"/>
      <c r="G22" s="250"/>
      <c r="H22" s="250"/>
      <c r="I22" s="250"/>
      <c r="J22" s="250"/>
      <c r="K22" s="250"/>
      <c r="L22" s="250"/>
      <c r="M22" s="250"/>
      <c r="N22" s="250"/>
      <c r="O22" s="250"/>
      <c r="P22" s="250"/>
      <c r="Q22" s="250"/>
      <c r="R22" s="250"/>
      <c r="S22" s="250"/>
      <c r="T22" s="250"/>
    </row>
    <row r="23" spans="1:20" s="10" customFormat="1" x14ac:dyDescent="0.3">
      <c r="A23" s="246"/>
      <c r="B23" s="252" t="s">
        <v>50</v>
      </c>
      <c r="C23" s="252"/>
      <c r="D23" s="252"/>
      <c r="E23" s="326"/>
      <c r="F23" s="326"/>
      <c r="G23" s="326"/>
      <c r="H23" s="326"/>
      <c r="I23" s="326"/>
      <c r="J23" s="326"/>
      <c r="K23" s="326"/>
      <c r="L23" s="326"/>
      <c r="M23" s="326"/>
      <c r="N23" s="326"/>
      <c r="O23" s="252"/>
      <c r="P23" s="252"/>
      <c r="Q23" s="252"/>
      <c r="R23" s="252"/>
      <c r="S23" s="252"/>
      <c r="T23" s="252"/>
    </row>
    <row r="24" spans="1:20" s="10" customFormat="1" ht="144" x14ac:dyDescent="0.3">
      <c r="A24" s="294" t="s">
        <v>91</v>
      </c>
      <c r="B24" s="327" t="s">
        <v>75</v>
      </c>
      <c r="C24" s="256" t="s">
        <v>33</v>
      </c>
      <c r="D24" s="256" t="s">
        <v>51</v>
      </c>
      <c r="E24" s="328"/>
      <c r="F24" s="329" t="s">
        <v>4</v>
      </c>
      <c r="G24" s="330"/>
      <c r="H24" s="331"/>
      <c r="I24" s="332"/>
      <c r="J24" s="331"/>
      <c r="K24" s="329" t="s">
        <v>4</v>
      </c>
      <c r="L24" s="331"/>
      <c r="M24" s="331"/>
      <c r="N24" s="256" t="s">
        <v>41</v>
      </c>
      <c r="O24" s="315"/>
      <c r="P24" s="315"/>
      <c r="Q24" s="333"/>
      <c r="R24" s="334"/>
      <c r="S24" s="318"/>
      <c r="T24" s="312" t="s">
        <v>21</v>
      </c>
    </row>
    <row r="25" spans="1:20" s="10" customFormat="1" ht="115.2" x14ac:dyDescent="0.3">
      <c r="A25" s="294"/>
      <c r="B25" s="327"/>
      <c r="C25" s="256" t="s">
        <v>76</v>
      </c>
      <c r="D25" s="274" t="s">
        <v>77</v>
      </c>
      <c r="E25" s="328"/>
      <c r="F25" s="329" t="s">
        <v>4</v>
      </c>
      <c r="G25" s="335"/>
      <c r="H25" s="331"/>
      <c r="I25" s="332"/>
      <c r="J25" s="331"/>
      <c r="K25" s="331"/>
      <c r="L25" s="329" t="s">
        <v>4</v>
      </c>
      <c r="M25" s="331"/>
      <c r="N25" s="256" t="s">
        <v>42</v>
      </c>
      <c r="O25" s="336">
        <v>1480000</v>
      </c>
      <c r="P25" s="336">
        <f>O25</f>
        <v>1480000</v>
      </c>
      <c r="Q25" s="337">
        <f>O25+P25</f>
        <v>2960000</v>
      </c>
      <c r="R25" s="302">
        <f>Q25</f>
        <v>2960000</v>
      </c>
      <c r="S25" s="318"/>
      <c r="T25" s="312" t="s">
        <v>20</v>
      </c>
    </row>
    <row r="26" spans="1:20" ht="100.8" x14ac:dyDescent="0.3">
      <c r="A26" s="294" t="s">
        <v>92</v>
      </c>
      <c r="B26" s="338" t="s">
        <v>23</v>
      </c>
      <c r="C26" s="256" t="s">
        <v>30</v>
      </c>
      <c r="D26" s="256" t="s">
        <v>78</v>
      </c>
      <c r="E26" s="328"/>
      <c r="F26" s="328"/>
      <c r="G26" s="329" t="s">
        <v>4</v>
      </c>
      <c r="H26" s="328"/>
      <c r="I26" s="339"/>
      <c r="J26" s="328"/>
      <c r="K26" s="328"/>
      <c r="L26" s="328"/>
      <c r="M26" s="328"/>
      <c r="N26" s="256" t="s">
        <v>41</v>
      </c>
      <c r="O26" s="336"/>
      <c r="P26" s="336"/>
      <c r="Q26" s="337">
        <f t="shared" ref="Q26:Q32" si="3">O26+P26</f>
        <v>0</v>
      </c>
      <c r="R26" s="340"/>
      <c r="S26" s="318"/>
      <c r="T26" s="312" t="s">
        <v>120</v>
      </c>
    </row>
    <row r="27" spans="1:20" ht="216" x14ac:dyDescent="0.3">
      <c r="A27" s="294"/>
      <c r="B27" s="295"/>
      <c r="C27" s="256" t="s">
        <v>79</v>
      </c>
      <c r="D27" s="256" t="s">
        <v>80</v>
      </c>
      <c r="E27" s="331"/>
      <c r="F27" s="331"/>
      <c r="G27" s="329" t="s">
        <v>4</v>
      </c>
      <c r="H27" s="260"/>
      <c r="I27" s="332"/>
      <c r="J27" s="335"/>
      <c r="K27" s="335"/>
      <c r="L27" s="329" t="s">
        <v>4</v>
      </c>
      <c r="M27" s="335"/>
      <c r="N27" s="256" t="s">
        <v>41</v>
      </c>
      <c r="O27" s="336"/>
      <c r="P27" s="336"/>
      <c r="Q27" s="337">
        <f t="shared" si="3"/>
        <v>0</v>
      </c>
      <c r="R27" s="340"/>
      <c r="S27" s="318"/>
      <c r="T27" s="312" t="s">
        <v>95</v>
      </c>
    </row>
    <row r="28" spans="1:20" ht="302.39999999999998" x14ac:dyDescent="0.3">
      <c r="A28" s="294" t="s">
        <v>93</v>
      </c>
      <c r="B28" s="341" t="s">
        <v>63</v>
      </c>
      <c r="C28" s="256" t="s">
        <v>85</v>
      </c>
      <c r="D28" s="256" t="s">
        <v>28</v>
      </c>
      <c r="E28" s="276"/>
      <c r="F28" s="276"/>
      <c r="G28" s="276"/>
      <c r="H28" s="278" t="s">
        <v>4</v>
      </c>
      <c r="I28" s="304"/>
      <c r="J28" s="342"/>
      <c r="K28" s="342"/>
      <c r="L28" s="342"/>
      <c r="M28" s="278" t="s">
        <v>4</v>
      </c>
      <c r="N28" s="256" t="s">
        <v>43</v>
      </c>
      <c r="O28" s="315"/>
      <c r="P28" s="315"/>
      <c r="Q28" s="337">
        <f t="shared" si="3"/>
        <v>0</v>
      </c>
      <c r="R28" s="343"/>
      <c r="S28" s="318"/>
      <c r="T28" s="312" t="s">
        <v>95</v>
      </c>
    </row>
    <row r="29" spans="1:20" ht="172.8" x14ac:dyDescent="0.3">
      <c r="A29" s="294"/>
      <c r="B29" s="327"/>
      <c r="C29" s="344" t="s">
        <v>44</v>
      </c>
      <c r="D29" s="344" t="s">
        <v>52</v>
      </c>
      <c r="E29" s="345"/>
      <c r="F29" s="345"/>
      <c r="G29" s="345"/>
      <c r="H29" s="346" t="s">
        <v>4</v>
      </c>
      <c r="I29" s="347"/>
      <c r="J29" s="345"/>
      <c r="K29" s="345"/>
      <c r="L29" s="345"/>
      <c r="M29" s="346" t="s">
        <v>4</v>
      </c>
      <c r="N29" s="344" t="s">
        <v>41</v>
      </c>
      <c r="O29" s="348">
        <v>65000</v>
      </c>
      <c r="P29" s="348">
        <v>65000</v>
      </c>
      <c r="Q29" s="337">
        <f t="shared" si="3"/>
        <v>130000</v>
      </c>
      <c r="R29" s="349">
        <f>Q29</f>
        <v>130000</v>
      </c>
      <c r="S29" s="318"/>
      <c r="T29" s="312"/>
    </row>
    <row r="30" spans="1:20" ht="129.6" x14ac:dyDescent="0.3">
      <c r="A30" s="350" t="s">
        <v>94</v>
      </c>
      <c r="B30" s="351" t="s">
        <v>69</v>
      </c>
      <c r="C30" s="256" t="s">
        <v>107</v>
      </c>
      <c r="D30" s="256" t="s">
        <v>126</v>
      </c>
      <c r="E30" s="278" t="s">
        <v>4</v>
      </c>
      <c r="F30" s="278" t="s">
        <v>4</v>
      </c>
      <c r="G30" s="278" t="s">
        <v>4</v>
      </c>
      <c r="H30" s="278" t="s">
        <v>4</v>
      </c>
      <c r="I30" s="304"/>
      <c r="J30" s="278" t="s">
        <v>4</v>
      </c>
      <c r="K30" s="278" t="s">
        <v>4</v>
      </c>
      <c r="L30" s="278" t="s">
        <v>4</v>
      </c>
      <c r="M30" s="278" t="s">
        <v>4</v>
      </c>
      <c r="N30" s="256" t="s">
        <v>121</v>
      </c>
      <c r="O30" s="315"/>
      <c r="P30" s="315"/>
      <c r="Q30" s="337">
        <f t="shared" si="3"/>
        <v>0</v>
      </c>
      <c r="R30" s="343"/>
      <c r="S30" s="318"/>
      <c r="T30" s="312" t="s">
        <v>95</v>
      </c>
    </row>
    <row r="31" spans="1:20" ht="144" x14ac:dyDescent="0.3">
      <c r="A31" s="350"/>
      <c r="B31" s="351"/>
      <c r="C31" s="256" t="s">
        <v>108</v>
      </c>
      <c r="D31" s="256" t="s">
        <v>127</v>
      </c>
      <c r="E31" s="278"/>
      <c r="F31" s="278"/>
      <c r="G31" s="278"/>
      <c r="H31" s="278"/>
      <c r="I31" s="304"/>
      <c r="J31" s="278"/>
      <c r="K31" s="278"/>
      <c r="L31" s="278"/>
      <c r="M31" s="278"/>
      <c r="N31" s="256" t="s">
        <v>121</v>
      </c>
      <c r="O31" s="315"/>
      <c r="P31" s="315"/>
      <c r="Q31" s="337">
        <f t="shared" si="3"/>
        <v>0</v>
      </c>
      <c r="R31" s="343"/>
      <c r="S31" s="318"/>
      <c r="T31" s="312"/>
    </row>
    <row r="32" spans="1:20" ht="273.60000000000002" x14ac:dyDescent="0.3">
      <c r="A32" s="350"/>
      <c r="B32" s="351"/>
      <c r="C32" s="256" t="s">
        <v>99</v>
      </c>
      <c r="D32" s="256" t="s">
        <v>128</v>
      </c>
      <c r="E32" s="278" t="s">
        <v>4</v>
      </c>
      <c r="F32" s="342"/>
      <c r="G32" s="342"/>
      <c r="H32" s="342"/>
      <c r="I32" s="304"/>
      <c r="J32" s="342" t="s">
        <v>4</v>
      </c>
      <c r="K32" s="342" t="s">
        <v>4</v>
      </c>
      <c r="L32" s="342" t="s">
        <v>4</v>
      </c>
      <c r="M32" s="342" t="s">
        <v>4</v>
      </c>
      <c r="N32" s="256" t="s">
        <v>41</v>
      </c>
      <c r="O32" s="315"/>
      <c r="P32" s="315"/>
      <c r="Q32" s="337">
        <f t="shared" si="3"/>
        <v>0</v>
      </c>
      <c r="R32" s="343"/>
      <c r="S32" s="318"/>
      <c r="T32" s="312" t="s">
        <v>95</v>
      </c>
    </row>
    <row r="33" spans="1:20" ht="43.2" x14ac:dyDescent="0.3">
      <c r="A33" s="352"/>
      <c r="B33" s="353"/>
      <c r="C33" s="354" t="s">
        <v>25</v>
      </c>
      <c r="D33" s="355"/>
      <c r="E33" s="355"/>
      <c r="F33" s="355"/>
      <c r="G33" s="355"/>
      <c r="H33" s="355"/>
      <c r="I33" s="355"/>
      <c r="J33" s="355"/>
      <c r="K33" s="355"/>
      <c r="L33" s="355"/>
      <c r="M33" s="355"/>
      <c r="N33" s="355"/>
      <c r="O33" s="356">
        <f t="shared" ref="O33:S33" si="4">SUM(O24:O32)</f>
        <v>1545000</v>
      </c>
      <c r="P33" s="356">
        <f t="shared" si="4"/>
        <v>1545000</v>
      </c>
      <c r="Q33" s="357">
        <f t="shared" si="4"/>
        <v>3090000</v>
      </c>
      <c r="R33" s="358">
        <f t="shared" si="4"/>
        <v>3090000</v>
      </c>
      <c r="S33" s="358">
        <f t="shared" si="4"/>
        <v>0</v>
      </c>
      <c r="T33" s="323"/>
    </row>
    <row r="34" spans="1:20" x14ac:dyDescent="0.3">
      <c r="A34" s="359">
        <v>3</v>
      </c>
      <c r="B34" s="360" t="s">
        <v>47</v>
      </c>
      <c r="C34" s="361"/>
      <c r="D34" s="361"/>
      <c r="E34" s="361"/>
      <c r="F34" s="361"/>
      <c r="G34" s="361"/>
      <c r="H34" s="361"/>
      <c r="I34" s="361"/>
      <c r="J34" s="361"/>
      <c r="K34" s="361"/>
      <c r="L34" s="361"/>
      <c r="M34" s="361"/>
      <c r="N34" s="361"/>
      <c r="O34" s="361"/>
      <c r="P34" s="361"/>
      <c r="Q34" s="361"/>
      <c r="R34" s="361"/>
      <c r="S34" s="361"/>
      <c r="T34" s="362"/>
    </row>
    <row r="35" spans="1:20" x14ac:dyDescent="0.3">
      <c r="A35" s="359"/>
      <c r="B35" s="363" t="s">
        <v>48</v>
      </c>
      <c r="C35" s="364"/>
      <c r="D35" s="364"/>
      <c r="E35" s="364"/>
      <c r="F35" s="364"/>
      <c r="G35" s="364"/>
      <c r="H35" s="364"/>
      <c r="I35" s="364"/>
      <c r="J35" s="364"/>
      <c r="K35" s="364"/>
      <c r="L35" s="364"/>
      <c r="M35" s="364"/>
      <c r="N35" s="364"/>
      <c r="O35" s="364"/>
      <c r="P35" s="364"/>
      <c r="Q35" s="364"/>
      <c r="R35" s="364"/>
      <c r="S35" s="364"/>
      <c r="T35" s="365"/>
    </row>
    <row r="36" spans="1:20" x14ac:dyDescent="0.3">
      <c r="A36" s="366"/>
      <c r="B36" s="367" t="s">
        <v>49</v>
      </c>
      <c r="C36" s="367"/>
      <c r="D36" s="367"/>
      <c r="E36" s="368"/>
      <c r="F36" s="368"/>
      <c r="G36" s="368"/>
      <c r="H36" s="368"/>
      <c r="I36" s="368"/>
      <c r="J36" s="368"/>
      <c r="K36" s="368"/>
      <c r="L36" s="368"/>
      <c r="M36" s="368"/>
      <c r="N36" s="368"/>
      <c r="O36" s="368"/>
      <c r="P36" s="368"/>
      <c r="Q36" s="368"/>
      <c r="R36" s="368"/>
      <c r="S36" s="368"/>
      <c r="T36" s="368"/>
    </row>
    <row r="37" spans="1:20" ht="187.2" x14ac:dyDescent="0.3">
      <c r="A37" s="369" t="s">
        <v>57</v>
      </c>
      <c r="B37" s="370" t="s">
        <v>102</v>
      </c>
      <c r="C37" s="371" t="s">
        <v>105</v>
      </c>
      <c r="D37" s="372" t="s">
        <v>124</v>
      </c>
      <c r="E37" s="346" t="s">
        <v>4</v>
      </c>
      <c r="F37" s="373"/>
      <c r="G37" s="373"/>
      <c r="H37" s="373"/>
      <c r="I37" s="374"/>
      <c r="J37" s="375"/>
      <c r="K37" s="375"/>
      <c r="L37" s="375"/>
      <c r="M37" s="375"/>
      <c r="N37" s="376" t="s">
        <v>56</v>
      </c>
      <c r="O37" s="377"/>
      <c r="P37" s="377"/>
      <c r="Q37" s="378">
        <f t="shared" ref="Q37:Q45" si="5">P37+O37</f>
        <v>0</v>
      </c>
      <c r="R37" s="302"/>
      <c r="S37" s="379"/>
      <c r="T37" s="266"/>
    </row>
    <row r="38" spans="1:20" ht="201.6" x14ac:dyDescent="0.3">
      <c r="A38" s="369"/>
      <c r="B38" s="370"/>
      <c r="C38" s="371" t="s">
        <v>106</v>
      </c>
      <c r="D38" s="372" t="s">
        <v>125</v>
      </c>
      <c r="E38" s="346" t="s">
        <v>4</v>
      </c>
      <c r="F38" s="346" t="s">
        <v>4</v>
      </c>
      <c r="G38" s="346" t="s">
        <v>4</v>
      </c>
      <c r="H38" s="346" t="s">
        <v>4</v>
      </c>
      <c r="I38" s="374"/>
      <c r="J38" s="346" t="s">
        <v>4</v>
      </c>
      <c r="K38" s="346" t="s">
        <v>4</v>
      </c>
      <c r="L38" s="346" t="s">
        <v>4</v>
      </c>
      <c r="M38" s="346" t="s">
        <v>4</v>
      </c>
      <c r="N38" s="376" t="s">
        <v>121</v>
      </c>
      <c r="O38" s="380">
        <f>5000*12</f>
        <v>60000</v>
      </c>
      <c r="P38" s="380">
        <f>O38</f>
        <v>60000</v>
      </c>
      <c r="Q38" s="378">
        <f t="shared" si="5"/>
        <v>120000</v>
      </c>
      <c r="R38" s="381">
        <f>Q38</f>
        <v>120000</v>
      </c>
      <c r="S38" s="379"/>
      <c r="T38" s="266"/>
    </row>
    <row r="39" spans="1:20" ht="100.8" x14ac:dyDescent="0.3">
      <c r="A39" s="369"/>
      <c r="B39" s="370"/>
      <c r="C39" s="344" t="s">
        <v>90</v>
      </c>
      <c r="D39" s="372" t="s">
        <v>81</v>
      </c>
      <c r="E39" s="346" t="s">
        <v>4</v>
      </c>
      <c r="F39" s="278" t="s">
        <v>4</v>
      </c>
      <c r="G39" s="278" t="s">
        <v>4</v>
      </c>
      <c r="H39" s="278" t="s">
        <v>4</v>
      </c>
      <c r="I39" s="304"/>
      <c r="J39" s="278" t="s">
        <v>4</v>
      </c>
      <c r="K39" s="278" t="s">
        <v>4</v>
      </c>
      <c r="L39" s="278" t="s">
        <v>4</v>
      </c>
      <c r="M39" s="278" t="s">
        <v>4</v>
      </c>
      <c r="N39" s="376" t="s">
        <v>56</v>
      </c>
      <c r="O39" s="382">
        <f>25000*12</f>
        <v>300000</v>
      </c>
      <c r="P39" s="382">
        <f>O39</f>
        <v>300000</v>
      </c>
      <c r="Q39" s="378">
        <f t="shared" si="5"/>
        <v>600000</v>
      </c>
      <c r="R39" s="383"/>
      <c r="S39" s="384">
        <f>Q39</f>
        <v>600000</v>
      </c>
      <c r="T39" s="266"/>
    </row>
    <row r="40" spans="1:20" ht="57.6" x14ac:dyDescent="0.3">
      <c r="A40" s="369"/>
      <c r="B40" s="370"/>
      <c r="C40" s="344" t="s">
        <v>54</v>
      </c>
      <c r="D40" s="372" t="s">
        <v>55</v>
      </c>
      <c r="E40" s="373"/>
      <c r="F40" s="375"/>
      <c r="G40" s="375"/>
      <c r="H40" s="385" t="s">
        <v>4</v>
      </c>
      <c r="I40" s="386"/>
      <c r="J40" s="387"/>
      <c r="K40" s="388"/>
      <c r="L40" s="388"/>
      <c r="M40" s="389" t="s">
        <v>4</v>
      </c>
      <c r="N40" s="376" t="s">
        <v>56</v>
      </c>
      <c r="O40" s="390">
        <v>15000</v>
      </c>
      <c r="P40" s="390">
        <v>15000</v>
      </c>
      <c r="Q40" s="378">
        <f t="shared" si="5"/>
        <v>30000</v>
      </c>
      <c r="R40" s="383"/>
      <c r="S40" s="384">
        <f>Q40</f>
        <v>30000</v>
      </c>
      <c r="T40" s="266"/>
    </row>
    <row r="41" spans="1:20" ht="100.8" x14ac:dyDescent="0.3">
      <c r="A41" s="369" t="s">
        <v>9</v>
      </c>
      <c r="B41" s="391" t="s">
        <v>100</v>
      </c>
      <c r="C41" s="372" t="s">
        <v>129</v>
      </c>
      <c r="D41" s="372" t="s">
        <v>82</v>
      </c>
      <c r="E41" s="373"/>
      <c r="F41" s="373"/>
      <c r="G41" s="373"/>
      <c r="H41" s="346" t="s">
        <v>4</v>
      </c>
      <c r="I41" s="386"/>
      <c r="J41" s="392"/>
      <c r="K41" s="393"/>
      <c r="L41" s="393"/>
      <c r="M41" s="394"/>
      <c r="N41" s="376" t="s">
        <v>16</v>
      </c>
      <c r="O41" s="390"/>
      <c r="P41" s="390"/>
      <c r="Q41" s="378">
        <f t="shared" si="5"/>
        <v>0</v>
      </c>
      <c r="R41" s="383"/>
      <c r="S41" s="279"/>
      <c r="T41" s="266"/>
    </row>
    <row r="42" spans="1:20" s="38" customFormat="1" ht="115.2" x14ac:dyDescent="0.3">
      <c r="A42" s="369"/>
      <c r="B42" s="391"/>
      <c r="C42" s="395" t="s">
        <v>83</v>
      </c>
      <c r="D42" s="395" t="s">
        <v>84</v>
      </c>
      <c r="E42" s="396"/>
      <c r="F42" s="396"/>
      <c r="G42" s="396"/>
      <c r="H42" s="278" t="s">
        <v>4</v>
      </c>
      <c r="I42" s="304"/>
      <c r="J42" s="342"/>
      <c r="K42" s="342"/>
      <c r="L42" s="342"/>
      <c r="M42" s="278" t="s">
        <v>4</v>
      </c>
      <c r="N42" s="310" t="s">
        <v>39</v>
      </c>
      <c r="O42" s="397">
        <v>250000</v>
      </c>
      <c r="P42" s="397">
        <v>250000</v>
      </c>
      <c r="Q42" s="378">
        <f t="shared" si="5"/>
        <v>500000</v>
      </c>
      <c r="R42" s="384"/>
      <c r="S42" s="279">
        <f>Q42</f>
        <v>500000</v>
      </c>
      <c r="T42" s="396"/>
    </row>
    <row r="43" spans="1:20" s="14" customFormat="1" ht="172.8" x14ac:dyDescent="0.3">
      <c r="A43" s="398" t="s">
        <v>15</v>
      </c>
      <c r="B43" s="370" t="s">
        <v>101</v>
      </c>
      <c r="C43" s="395" t="s">
        <v>103</v>
      </c>
      <c r="D43" s="396" t="s">
        <v>122</v>
      </c>
      <c r="E43" s="278" t="s">
        <v>4</v>
      </c>
      <c r="F43" s="342"/>
      <c r="G43" s="342"/>
      <c r="H43" s="342"/>
      <c r="I43" s="269"/>
      <c r="J43" s="276"/>
      <c r="K43" s="277"/>
      <c r="L43" s="277"/>
      <c r="M43" s="277"/>
      <c r="N43" s="261" t="s">
        <v>39</v>
      </c>
      <c r="O43" s="399">
        <v>700000</v>
      </c>
      <c r="P43" s="399">
        <v>700000</v>
      </c>
      <c r="Q43" s="378">
        <f t="shared" si="5"/>
        <v>1400000</v>
      </c>
      <c r="R43" s="272">
        <v>1000000</v>
      </c>
      <c r="S43" s="279">
        <v>400000</v>
      </c>
      <c r="T43" s="400"/>
    </row>
    <row r="44" spans="1:20" s="14" customFormat="1" ht="172.8" x14ac:dyDescent="0.3">
      <c r="A44" s="401"/>
      <c r="B44" s="370"/>
      <c r="C44" s="395" t="s">
        <v>104</v>
      </c>
      <c r="D44" s="396" t="s">
        <v>123</v>
      </c>
      <c r="E44" s="346" t="s">
        <v>4</v>
      </c>
      <c r="F44" s="346" t="s">
        <v>4</v>
      </c>
      <c r="G44" s="346" t="s">
        <v>4</v>
      </c>
      <c r="H44" s="346" t="s">
        <v>4</v>
      </c>
      <c r="I44" s="269"/>
      <c r="J44" s="346" t="s">
        <v>4</v>
      </c>
      <c r="K44" s="346" t="s">
        <v>4</v>
      </c>
      <c r="L44" s="346" t="s">
        <v>4</v>
      </c>
      <c r="M44" s="346" t="s">
        <v>4</v>
      </c>
      <c r="N44" s="261"/>
      <c r="O44" s="399"/>
      <c r="P44" s="399"/>
      <c r="Q44" s="378">
        <f t="shared" si="5"/>
        <v>0</v>
      </c>
      <c r="R44" s="272"/>
      <c r="S44" s="279"/>
      <c r="T44" s="400"/>
    </row>
    <row r="45" spans="1:20" s="14" customFormat="1" ht="129.6" x14ac:dyDescent="0.3">
      <c r="A45" s="369" t="s">
        <v>136</v>
      </c>
      <c r="B45" s="341" t="s">
        <v>45</v>
      </c>
      <c r="C45" s="256" t="s">
        <v>130</v>
      </c>
      <c r="D45" s="396" t="s">
        <v>64</v>
      </c>
      <c r="E45" s="346" t="s">
        <v>4</v>
      </c>
      <c r="F45" s="346" t="s">
        <v>4</v>
      </c>
      <c r="G45" s="276"/>
      <c r="H45" s="276"/>
      <c r="I45" s="269"/>
      <c r="J45" s="299"/>
      <c r="K45" s="299"/>
      <c r="L45" s="299"/>
      <c r="M45" s="299"/>
      <c r="N45" s="261" t="s">
        <v>39</v>
      </c>
      <c r="O45" s="399">
        <v>700000</v>
      </c>
      <c r="P45" s="399"/>
      <c r="Q45" s="378">
        <f t="shared" si="5"/>
        <v>700000</v>
      </c>
      <c r="R45" s="272">
        <f>Q45</f>
        <v>700000</v>
      </c>
      <c r="S45" s="279"/>
      <c r="T45" s="400" t="s">
        <v>131</v>
      </c>
    </row>
    <row r="46" spans="1:20" s="14" customFormat="1" ht="86.4" x14ac:dyDescent="0.3">
      <c r="A46" s="369"/>
      <c r="B46" s="327"/>
      <c r="C46" s="256" t="s">
        <v>65</v>
      </c>
      <c r="D46" s="396" t="s">
        <v>66</v>
      </c>
      <c r="E46" s="276" t="s">
        <v>4</v>
      </c>
      <c r="F46" s="278" t="s">
        <v>4</v>
      </c>
      <c r="G46" s="278" t="s">
        <v>4</v>
      </c>
      <c r="H46" s="278" t="s">
        <v>4</v>
      </c>
      <c r="I46" s="269"/>
      <c r="J46" s="278" t="s">
        <v>4</v>
      </c>
      <c r="K46" s="278" t="s">
        <v>4</v>
      </c>
      <c r="L46" s="278" t="s">
        <v>4</v>
      </c>
      <c r="M46" s="278" t="s">
        <v>4</v>
      </c>
      <c r="N46" s="261" t="s">
        <v>39</v>
      </c>
      <c r="O46" s="399">
        <v>106000</v>
      </c>
      <c r="P46" s="399">
        <v>106000</v>
      </c>
      <c r="Q46" s="378">
        <f>P46+O46</f>
        <v>212000</v>
      </c>
      <c r="R46" s="272">
        <v>100000</v>
      </c>
      <c r="S46" s="279">
        <v>112000</v>
      </c>
      <c r="T46" s="402"/>
    </row>
    <row r="47" spans="1:20" s="219" customFormat="1" ht="43.2" x14ac:dyDescent="0.3">
      <c r="A47" s="403"/>
      <c r="B47" s="404"/>
      <c r="C47" s="405" t="s">
        <v>26</v>
      </c>
      <c r="D47" s="406"/>
      <c r="E47" s="407"/>
      <c r="F47" s="407"/>
      <c r="G47" s="407"/>
      <c r="H47" s="407"/>
      <c r="I47" s="408"/>
      <c r="J47" s="407"/>
      <c r="K47" s="407"/>
      <c r="L47" s="407"/>
      <c r="M47" s="407"/>
      <c r="N47" s="407"/>
      <c r="O47" s="409">
        <f t="shared" ref="O47:S47" si="6">SUM(O37:O46)</f>
        <v>2131000</v>
      </c>
      <c r="P47" s="409">
        <f t="shared" si="6"/>
        <v>1431000</v>
      </c>
      <c r="Q47" s="410">
        <f t="shared" si="6"/>
        <v>3562000</v>
      </c>
      <c r="R47" s="411">
        <f t="shared" si="6"/>
        <v>1920000</v>
      </c>
      <c r="S47" s="411">
        <f t="shared" si="6"/>
        <v>1642000</v>
      </c>
      <c r="T47" s="412">
        <f>SUM(T43:T46)</f>
        <v>0</v>
      </c>
    </row>
    <row r="48" spans="1:20" s="220" customFormat="1" ht="16.2" thickBot="1" x14ac:dyDescent="0.35">
      <c r="A48" s="413"/>
      <c r="B48" s="413"/>
      <c r="C48" s="414"/>
      <c r="D48" s="413"/>
      <c r="E48" s="415"/>
      <c r="F48" s="415"/>
      <c r="G48" s="415"/>
      <c r="H48" s="415"/>
      <c r="I48" s="415"/>
      <c r="J48" s="415"/>
      <c r="K48" s="415"/>
      <c r="L48" s="415"/>
      <c r="M48" s="415"/>
      <c r="N48" s="416"/>
      <c r="O48" s="417"/>
      <c r="P48" s="417"/>
      <c r="Q48" s="417"/>
      <c r="R48" s="418"/>
      <c r="S48" s="419"/>
      <c r="T48" s="323"/>
    </row>
    <row r="49" spans="1:20" s="220" customFormat="1" ht="16.2" thickBot="1" x14ac:dyDescent="0.35">
      <c r="A49" s="413"/>
      <c r="B49" s="413"/>
      <c r="C49" s="420" t="s">
        <v>27</v>
      </c>
      <c r="D49" s="421"/>
      <c r="E49" s="421"/>
      <c r="F49" s="421"/>
      <c r="G49" s="421"/>
      <c r="H49" s="421"/>
      <c r="I49" s="421"/>
      <c r="J49" s="421"/>
      <c r="K49" s="421"/>
      <c r="L49" s="421"/>
      <c r="M49" s="421"/>
      <c r="N49" s="422"/>
      <c r="O49" s="423">
        <f t="shared" ref="O49:S49" si="7">O47+O33+O20</f>
        <v>4507000</v>
      </c>
      <c r="P49" s="423">
        <f t="shared" si="7"/>
        <v>3596000</v>
      </c>
      <c r="Q49" s="424">
        <f t="shared" si="7"/>
        <v>8103000</v>
      </c>
      <c r="R49" s="425">
        <f t="shared" si="7"/>
        <v>5965000</v>
      </c>
      <c r="S49" s="425">
        <f t="shared" si="7"/>
        <v>2138000</v>
      </c>
      <c r="T49" s="426"/>
    </row>
    <row r="50" spans="1:20" s="220" customFormat="1" ht="16.2" thickBot="1" x14ac:dyDescent="0.35">
      <c r="A50" s="413"/>
      <c r="B50" s="413"/>
      <c r="C50" s="427" t="s">
        <v>12</v>
      </c>
      <c r="D50" s="428"/>
      <c r="E50" s="428"/>
      <c r="F50" s="428"/>
      <c r="G50" s="428"/>
      <c r="H50" s="428"/>
      <c r="I50" s="428"/>
      <c r="J50" s="428"/>
      <c r="K50" s="428"/>
      <c r="L50" s="428"/>
      <c r="M50" s="428"/>
      <c r="N50" s="429"/>
      <c r="O50" s="430">
        <f>O49/Q49</f>
        <v>0.55621374799456991</v>
      </c>
      <c r="P50" s="430">
        <f>P49/Q49</f>
        <v>0.44378625200543009</v>
      </c>
      <c r="Q50" s="431">
        <f>Q49/Q49</f>
        <v>1</v>
      </c>
      <c r="R50" s="432">
        <f>R49/Q49</f>
        <v>0.73614710601011968</v>
      </c>
      <c r="S50" s="433">
        <f>S49/Q49</f>
        <v>0.26385289398988027</v>
      </c>
      <c r="T50" s="323"/>
    </row>
    <row r="51" spans="1:20" x14ac:dyDescent="0.3">
      <c r="A51" s="2"/>
      <c r="B51" s="2"/>
      <c r="C51" s="8"/>
      <c r="D51" s="2"/>
      <c r="E51" s="18"/>
      <c r="F51" s="18"/>
      <c r="G51" s="18"/>
      <c r="H51" s="18"/>
      <c r="I51" s="18"/>
      <c r="J51" s="18"/>
      <c r="K51" s="18"/>
      <c r="L51" s="18"/>
      <c r="M51" s="18"/>
      <c r="N51" s="7"/>
      <c r="O51" s="26"/>
      <c r="P51" s="26"/>
      <c r="Q51" s="26"/>
      <c r="R51" s="26"/>
      <c r="S51" s="13"/>
      <c r="T51" s="221"/>
    </row>
    <row r="55" spans="1:20" x14ac:dyDescent="0.3">
      <c r="R55" s="24">
        <f>Q49-R53</f>
        <v>8103000</v>
      </c>
    </row>
  </sheetData>
  <mergeCells count="48">
    <mergeCell ref="C49:N49"/>
    <mergeCell ref="C50:N50"/>
    <mergeCell ref="A43:A44"/>
    <mergeCell ref="A37:A40"/>
    <mergeCell ref="B37:B40"/>
    <mergeCell ref="A41:A42"/>
    <mergeCell ref="B41:B42"/>
    <mergeCell ref="B43:B44"/>
    <mergeCell ref="A45:A46"/>
    <mergeCell ref="B45:B46"/>
    <mergeCell ref="A30:A32"/>
    <mergeCell ref="B30:B32"/>
    <mergeCell ref="A34:A36"/>
    <mergeCell ref="B34:T34"/>
    <mergeCell ref="B35:T35"/>
    <mergeCell ref="B36:T36"/>
    <mergeCell ref="A24:A25"/>
    <mergeCell ref="B24:B25"/>
    <mergeCell ref="A26:A27"/>
    <mergeCell ref="B26:B27"/>
    <mergeCell ref="A28:A29"/>
    <mergeCell ref="B28:B29"/>
    <mergeCell ref="A12:A15"/>
    <mergeCell ref="B12:B15"/>
    <mergeCell ref="A16:A19"/>
    <mergeCell ref="B16:B19"/>
    <mergeCell ref="C20:N20"/>
    <mergeCell ref="A21:A23"/>
    <mergeCell ref="B21:T21"/>
    <mergeCell ref="B22:T22"/>
    <mergeCell ref="B23:T23"/>
    <mergeCell ref="A5:A7"/>
    <mergeCell ref="B5:T5"/>
    <mergeCell ref="B6:T6"/>
    <mergeCell ref="B7:T7"/>
    <mergeCell ref="A9:A10"/>
    <mergeCell ref="B9:B10"/>
    <mergeCell ref="T3:T4"/>
    <mergeCell ref="A2:T2"/>
    <mergeCell ref="A3:A4"/>
    <mergeCell ref="B3:B4"/>
    <mergeCell ref="C3:C4"/>
    <mergeCell ref="D3:D4"/>
    <mergeCell ref="E3:H3"/>
    <mergeCell ref="J3:M3"/>
    <mergeCell ref="N3:N4"/>
    <mergeCell ref="O3:Q3"/>
    <mergeCell ref="R3:S3"/>
  </mergeCells>
  <phoneticPr fontId="8" type="noConversion"/>
  <pageMargins left="0.7" right="0.7"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PTA_GMN_MRT</vt:lpstr>
      <vt:lpstr>Version word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tolotra samoela andriamisaina andriamalala</dc:creator>
  <cp:lastModifiedBy>mansor ndour</cp:lastModifiedBy>
  <cp:lastPrinted>2025-12-30T12:50:27Z</cp:lastPrinted>
  <dcterms:created xsi:type="dcterms:W3CDTF">2022-10-11T14:25:50Z</dcterms:created>
  <dcterms:modified xsi:type="dcterms:W3CDTF">2025-12-30T12:51:24Z</dcterms:modified>
</cp:coreProperties>
</file>